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M:\Veroeffentlichungen\05_Studien\_2019-2024\3 ESTEM\05_ESTEM-Tool\"/>
    </mc:Choice>
  </mc:AlternateContent>
  <xr:revisionPtr revIDLastSave="0" documentId="13_ncr:1_{B784FC0C-E75C-4753-914F-261BC5E21CD2}" xr6:coauthVersionLast="47" xr6:coauthVersionMax="47" xr10:uidLastSave="{00000000-0000-0000-0000-000000000000}"/>
  <bookViews>
    <workbookView xWindow="28680" yWindow="-120" windowWidth="29040" windowHeight="15840" tabRatio="820" xr2:uid="{00000000-000D-0000-FFFF-FFFF00000000}"/>
  </bookViews>
  <sheets>
    <sheet name="ESTEM Hintergrund" sheetId="13" r:id="rId1"/>
    <sheet name="ESTEM Anleitung" sheetId="10" r:id="rId2"/>
    <sheet name="1. Beschreibung Projekt" sheetId="11" r:id="rId3"/>
    <sheet name="2. Dateneingabe" sheetId="7" r:id="rId4"/>
    <sheet name="3. Ergebnisse DRUCK" sheetId="15" r:id="rId5"/>
    <sheet name="4. Dateneingabe DRUCK" sheetId="26" r:id="rId6"/>
    <sheet name="Anleitung Emissionsfaktoren" sheetId="27" state="hidden" r:id="rId7"/>
    <sheet name="Emissionen_Werkstoff" sheetId="16" r:id="rId8"/>
    <sheet name="Emissionen_Betriebsstoff" sheetId="30" r:id="rId9"/>
    <sheet name="Emissionen_Energieträger" sheetId="17" r:id="rId10"/>
    <sheet name="Emissionen_Energiebezug" sheetId="23" r:id="rId11"/>
    <sheet name="Emissionen_Treibhausgas" sheetId="18" r:id="rId12"/>
    <sheet name="Emi_Entsorgung_Produkt" sheetId="31" r:id="rId13"/>
    <sheet name="Emi_Ent_Betriebliche_Abfälle" sheetId="24" r:id="rId14"/>
    <sheet name="Emissionen_Investitionsgüter" sheetId="25" r:id="rId15"/>
    <sheet name="Emissionen_Gütertransport" sheetId="29" r:id="rId16"/>
  </sheets>
  <definedNames>
    <definedName name="_xlnm._FilterDatabase" localSheetId="13" hidden="1">Emi_Ent_Betriebliche_Abfälle!$A$3:$E$30</definedName>
    <definedName name="_xlnm._FilterDatabase" localSheetId="12" hidden="1">Emi_Entsorgung_Produkt!$A$3:$E$30</definedName>
    <definedName name="_xlnm._FilterDatabase" localSheetId="8" hidden="1">Emissionen_Betriebsstoff!$A$3:$I$500</definedName>
    <definedName name="_xlnm._FilterDatabase" localSheetId="10" hidden="1">Emissionen_Energiebezug!$A$3:$D$20</definedName>
    <definedName name="_xlnm._FilterDatabase" localSheetId="9" hidden="1">Emissionen_Energieträger!$A$3:$J$120</definedName>
    <definedName name="_xlnm._FilterDatabase" localSheetId="15" hidden="1">Emissionen_Gütertransport!$A$3:$D$100</definedName>
    <definedName name="_xlnm._FilterDatabase" localSheetId="14" hidden="1">Emissionen_Investitionsgüter!$A$3:$D$100</definedName>
    <definedName name="_xlnm._FilterDatabase" localSheetId="11" hidden="1">Emissionen_Treibhausgas!$A$3:$C$30</definedName>
    <definedName name="_xlnm._FilterDatabase" localSheetId="7" hidden="1">Emissionen_Werkstoff!$A$3:$I$500</definedName>
    <definedName name="_xlnm.Print_Area" localSheetId="2">'1. Beschreibung Projekt'!$B$2:$C$21</definedName>
    <definedName name="_xlnm.Print_Area" localSheetId="3">'2. Dateneingabe'!$B$2:$N$185</definedName>
    <definedName name="_xlnm.Print_Area" localSheetId="4">'3. Ergebnisse DRUCK'!$B$2:$F$28</definedName>
    <definedName name="_xlnm.Print_Area" localSheetId="5">'4. Dateneingabe DRUCK'!$A$1:$N$184</definedName>
    <definedName name="_xlnm.Print_Area" localSheetId="1">'ESTEM Anleitung'!$B$2:$C$12</definedName>
    <definedName name="Emi_Ent_Betriebliche_Abfälle">Emi_Ent_Betriebliche_Abfälle!$A$4:$B$30</definedName>
    <definedName name="Emi_Entsorgung_Produkt">Emi_Entsorgung_Produkt!$A$4:$B$30</definedName>
    <definedName name="Emissionen_Betriebsstoff">Emissionen_Betriebsstoff!$C$4:$F$500</definedName>
    <definedName name="Emissionen_Energiebezug">Emissionen_Energiebezug!$A$4:$C$20</definedName>
    <definedName name="Emissionen_Energieträger">Emissionen_Energieträger!$C$4:$I$120</definedName>
    <definedName name="Emissionen_Investitionsgüter">Emissionen_Investitionsgüter!$A$4:$C$100</definedName>
    <definedName name="Emissionen_Transport">Emissionen_Gütertransport!$A$4:$C$100</definedName>
    <definedName name="Emissionen_Treibhausgas">Emissionen_Treibhausgas!$A$4:$B$30</definedName>
    <definedName name="Emissionen_Werkstoff">Emissionen_Werkstoff!$C$4:$F$500</definedName>
    <definedName name="End_Werkstoff">Emissionen_Werkstoff!$C$4:$H$500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15" l="1"/>
  <c r="F138" i="7" l="1"/>
  <c r="F139" i="7"/>
  <c r="F140" i="7"/>
  <c r="F141" i="7"/>
  <c r="F142" i="7"/>
  <c r="F143" i="7"/>
  <c r="F144" i="7"/>
  <c r="F145" i="7"/>
  <c r="F146" i="7"/>
  <c r="F137" i="7"/>
  <c r="F121" i="7"/>
  <c r="F122" i="7"/>
  <c r="F123" i="7"/>
  <c r="F124" i="7"/>
  <c r="F125" i="7"/>
  <c r="F126" i="7"/>
  <c r="F127" i="7"/>
  <c r="F128" i="7"/>
  <c r="F129" i="7"/>
  <c r="F120" i="7"/>
  <c r="F35" i="7"/>
  <c r="F36" i="7"/>
  <c r="F37" i="7"/>
  <c r="F38" i="7"/>
  <c r="F39" i="7"/>
  <c r="F40" i="7"/>
  <c r="F41" i="7"/>
  <c r="F42" i="7"/>
  <c r="F43" i="7"/>
  <c r="F34" i="7"/>
  <c r="F500" i="30" l="1"/>
  <c r="C500" i="30"/>
  <c r="F499" i="30"/>
  <c r="C499" i="30"/>
  <c r="F498" i="30"/>
  <c r="C498" i="30"/>
  <c r="F497" i="30"/>
  <c r="C497" i="30"/>
  <c r="F496" i="30"/>
  <c r="C496" i="30"/>
  <c r="F495" i="30"/>
  <c r="C495" i="30"/>
  <c r="F494" i="30"/>
  <c r="C494" i="30"/>
  <c r="F493" i="30"/>
  <c r="C493" i="30"/>
  <c r="F492" i="30"/>
  <c r="C492" i="30"/>
  <c r="F491" i="30"/>
  <c r="C491" i="30"/>
  <c r="F490" i="30"/>
  <c r="C490" i="30"/>
  <c r="F489" i="30"/>
  <c r="C489" i="30"/>
  <c r="F488" i="30"/>
  <c r="C488" i="30"/>
  <c r="F487" i="30"/>
  <c r="C487" i="30"/>
  <c r="F486" i="30"/>
  <c r="C486" i="30"/>
  <c r="F485" i="30"/>
  <c r="C485" i="30"/>
  <c r="F484" i="30"/>
  <c r="C484" i="30"/>
  <c r="F483" i="30"/>
  <c r="C483" i="30"/>
  <c r="F482" i="30"/>
  <c r="C482" i="30"/>
  <c r="F481" i="30"/>
  <c r="C481" i="30"/>
  <c r="F480" i="30"/>
  <c r="C480" i="30"/>
  <c r="F479" i="30"/>
  <c r="C479" i="30"/>
  <c r="F478" i="30"/>
  <c r="C478" i="30"/>
  <c r="F477" i="30"/>
  <c r="C477" i="30"/>
  <c r="F476" i="30"/>
  <c r="C476" i="30"/>
  <c r="F475" i="30"/>
  <c r="C475" i="30"/>
  <c r="F474" i="30"/>
  <c r="C474" i="30"/>
  <c r="F473" i="30"/>
  <c r="C473" i="30"/>
  <c r="F472" i="30"/>
  <c r="C472" i="30"/>
  <c r="F471" i="30"/>
  <c r="C471" i="30"/>
  <c r="F470" i="30"/>
  <c r="C470" i="30"/>
  <c r="F469" i="30"/>
  <c r="C469" i="30"/>
  <c r="F468" i="30"/>
  <c r="C468" i="30"/>
  <c r="F467" i="30"/>
  <c r="C467" i="30"/>
  <c r="F466" i="30"/>
  <c r="C466" i="30"/>
  <c r="F465" i="30"/>
  <c r="C465" i="30"/>
  <c r="F464" i="30"/>
  <c r="C464" i="30"/>
  <c r="F463" i="30"/>
  <c r="C463" i="30"/>
  <c r="F462" i="30"/>
  <c r="C462" i="30"/>
  <c r="F461" i="30"/>
  <c r="C461" i="30"/>
  <c r="F460" i="30"/>
  <c r="C460" i="30"/>
  <c r="F459" i="30"/>
  <c r="C459" i="30"/>
  <c r="F458" i="30"/>
  <c r="C458" i="30"/>
  <c r="F457" i="30"/>
  <c r="C457" i="30"/>
  <c r="F456" i="30"/>
  <c r="C456" i="30"/>
  <c r="F455" i="30"/>
  <c r="C455" i="30"/>
  <c r="F454" i="30"/>
  <c r="C454" i="30"/>
  <c r="F453" i="30"/>
  <c r="C453" i="30"/>
  <c r="F452" i="30"/>
  <c r="C452" i="30"/>
  <c r="F451" i="30"/>
  <c r="C451" i="30"/>
  <c r="F450" i="30"/>
  <c r="C450" i="30"/>
  <c r="F449" i="30"/>
  <c r="C449" i="30"/>
  <c r="F448" i="30"/>
  <c r="C448" i="30"/>
  <c r="F447" i="30"/>
  <c r="C447" i="30"/>
  <c r="F446" i="30"/>
  <c r="C446" i="30"/>
  <c r="F445" i="30"/>
  <c r="C445" i="30"/>
  <c r="F444" i="30"/>
  <c r="C444" i="30"/>
  <c r="F443" i="30"/>
  <c r="C443" i="30"/>
  <c r="F442" i="30"/>
  <c r="C442" i="30"/>
  <c r="F441" i="30"/>
  <c r="C441" i="30"/>
  <c r="F440" i="30"/>
  <c r="C440" i="30"/>
  <c r="F439" i="30"/>
  <c r="C439" i="30"/>
  <c r="F438" i="30"/>
  <c r="C438" i="30"/>
  <c r="F437" i="30"/>
  <c r="C437" i="30"/>
  <c r="F436" i="30"/>
  <c r="C436" i="30"/>
  <c r="F435" i="30"/>
  <c r="C435" i="30"/>
  <c r="F434" i="30"/>
  <c r="C434" i="30"/>
  <c r="F433" i="30"/>
  <c r="C433" i="30"/>
  <c r="F432" i="30"/>
  <c r="C432" i="30"/>
  <c r="F431" i="30"/>
  <c r="C431" i="30"/>
  <c r="F430" i="30"/>
  <c r="C430" i="30"/>
  <c r="F429" i="30"/>
  <c r="C429" i="30"/>
  <c r="F428" i="30"/>
  <c r="C428" i="30"/>
  <c r="F427" i="30"/>
  <c r="C427" i="30"/>
  <c r="F426" i="30"/>
  <c r="C426" i="30"/>
  <c r="F425" i="30"/>
  <c r="C425" i="30"/>
  <c r="F424" i="30"/>
  <c r="C424" i="30"/>
  <c r="F423" i="30"/>
  <c r="C423" i="30"/>
  <c r="F422" i="30"/>
  <c r="C422" i="30"/>
  <c r="F421" i="30"/>
  <c r="C421" i="30"/>
  <c r="F420" i="30"/>
  <c r="C420" i="30"/>
  <c r="F419" i="30"/>
  <c r="C419" i="30"/>
  <c r="F418" i="30"/>
  <c r="C418" i="30"/>
  <c r="F417" i="30"/>
  <c r="C417" i="30"/>
  <c r="F416" i="30"/>
  <c r="C416" i="30"/>
  <c r="F415" i="30"/>
  <c r="C415" i="30"/>
  <c r="F414" i="30"/>
  <c r="C414" i="30"/>
  <c r="F413" i="30"/>
  <c r="C413" i="30"/>
  <c r="F412" i="30"/>
  <c r="C412" i="30"/>
  <c r="F411" i="30"/>
  <c r="C411" i="30"/>
  <c r="F410" i="30"/>
  <c r="C410" i="30"/>
  <c r="F409" i="30"/>
  <c r="C409" i="30"/>
  <c r="F408" i="30"/>
  <c r="C408" i="30"/>
  <c r="F407" i="30"/>
  <c r="C407" i="30"/>
  <c r="F406" i="30"/>
  <c r="C406" i="30"/>
  <c r="F405" i="30"/>
  <c r="C405" i="30"/>
  <c r="F404" i="30"/>
  <c r="C404" i="30"/>
  <c r="F403" i="30"/>
  <c r="C403" i="30"/>
  <c r="F402" i="30"/>
  <c r="C402" i="30"/>
  <c r="F401" i="30"/>
  <c r="C401" i="30"/>
  <c r="F400" i="30"/>
  <c r="C400" i="30"/>
  <c r="F399" i="30"/>
  <c r="C399" i="30"/>
  <c r="F398" i="30"/>
  <c r="C398" i="30"/>
  <c r="F397" i="30"/>
  <c r="C397" i="30"/>
  <c r="F396" i="30"/>
  <c r="C396" i="30"/>
  <c r="F395" i="30"/>
  <c r="C395" i="30"/>
  <c r="F394" i="30"/>
  <c r="C394" i="30"/>
  <c r="F393" i="30"/>
  <c r="C393" i="30"/>
  <c r="F392" i="30"/>
  <c r="C392" i="30"/>
  <c r="F391" i="30"/>
  <c r="C391" i="30"/>
  <c r="F390" i="30"/>
  <c r="C390" i="30"/>
  <c r="F389" i="30"/>
  <c r="C389" i="30"/>
  <c r="F388" i="30"/>
  <c r="C388" i="30"/>
  <c r="F387" i="30"/>
  <c r="C387" i="30"/>
  <c r="F386" i="30"/>
  <c r="C386" i="30"/>
  <c r="F385" i="30"/>
  <c r="C385" i="30"/>
  <c r="F384" i="30"/>
  <c r="C384" i="30"/>
  <c r="F383" i="30"/>
  <c r="C383" i="30"/>
  <c r="F382" i="30"/>
  <c r="C382" i="30"/>
  <c r="F381" i="30"/>
  <c r="C381" i="30"/>
  <c r="F380" i="30"/>
  <c r="C380" i="30"/>
  <c r="F379" i="30"/>
  <c r="C379" i="30"/>
  <c r="F378" i="30"/>
  <c r="C378" i="30"/>
  <c r="F377" i="30"/>
  <c r="C377" i="30"/>
  <c r="F376" i="30"/>
  <c r="C376" i="30"/>
  <c r="F375" i="30"/>
  <c r="C375" i="30"/>
  <c r="F374" i="30"/>
  <c r="C374" i="30"/>
  <c r="F373" i="30"/>
  <c r="C373" i="30"/>
  <c r="F372" i="30"/>
  <c r="C372" i="30"/>
  <c r="F371" i="30"/>
  <c r="C371" i="30"/>
  <c r="F370" i="30"/>
  <c r="C370" i="30"/>
  <c r="F369" i="30"/>
  <c r="C369" i="30"/>
  <c r="F368" i="30"/>
  <c r="C368" i="30"/>
  <c r="F367" i="30"/>
  <c r="C367" i="30"/>
  <c r="F366" i="30"/>
  <c r="C366" i="30"/>
  <c r="F365" i="30"/>
  <c r="C365" i="30"/>
  <c r="F364" i="30"/>
  <c r="C364" i="30"/>
  <c r="F363" i="30"/>
  <c r="C363" i="30"/>
  <c r="F362" i="30"/>
  <c r="C362" i="30"/>
  <c r="F361" i="30"/>
  <c r="C361" i="30"/>
  <c r="F360" i="30"/>
  <c r="C360" i="30"/>
  <c r="F359" i="30"/>
  <c r="C359" i="30"/>
  <c r="F358" i="30"/>
  <c r="C358" i="30"/>
  <c r="F357" i="30"/>
  <c r="C357" i="30"/>
  <c r="F356" i="30"/>
  <c r="C356" i="30"/>
  <c r="F355" i="30"/>
  <c r="C355" i="30"/>
  <c r="F354" i="30"/>
  <c r="C354" i="30"/>
  <c r="F353" i="30"/>
  <c r="C353" i="30"/>
  <c r="F352" i="30"/>
  <c r="C352" i="30"/>
  <c r="F351" i="30"/>
  <c r="C351" i="30"/>
  <c r="F350" i="30"/>
  <c r="C350" i="30"/>
  <c r="F349" i="30"/>
  <c r="C349" i="30"/>
  <c r="F348" i="30"/>
  <c r="C348" i="30"/>
  <c r="F347" i="30"/>
  <c r="C347" i="30"/>
  <c r="F346" i="30"/>
  <c r="C346" i="30"/>
  <c r="F345" i="30"/>
  <c r="C345" i="30"/>
  <c r="F344" i="30"/>
  <c r="C344" i="30"/>
  <c r="F343" i="30"/>
  <c r="C343" i="30"/>
  <c r="F342" i="30"/>
  <c r="C342" i="30"/>
  <c r="F341" i="30"/>
  <c r="C341" i="30"/>
  <c r="F340" i="30"/>
  <c r="C340" i="30"/>
  <c r="F339" i="30"/>
  <c r="C339" i="30"/>
  <c r="F338" i="30"/>
  <c r="C338" i="30"/>
  <c r="F337" i="30"/>
  <c r="C337" i="30"/>
  <c r="F336" i="30"/>
  <c r="C336" i="30"/>
  <c r="F335" i="30"/>
  <c r="C335" i="30"/>
  <c r="F334" i="30"/>
  <c r="C334" i="30"/>
  <c r="F333" i="30"/>
  <c r="C333" i="30"/>
  <c r="F332" i="30"/>
  <c r="C332" i="30"/>
  <c r="F331" i="30"/>
  <c r="C331" i="30"/>
  <c r="F330" i="30"/>
  <c r="C330" i="30"/>
  <c r="F329" i="30"/>
  <c r="C329" i="30"/>
  <c r="F328" i="30"/>
  <c r="C328" i="30"/>
  <c r="F327" i="30"/>
  <c r="C327" i="30"/>
  <c r="F326" i="30"/>
  <c r="C326" i="30"/>
  <c r="F325" i="30"/>
  <c r="C325" i="30"/>
  <c r="F324" i="30"/>
  <c r="C324" i="30"/>
  <c r="F323" i="30"/>
  <c r="C323" i="30"/>
  <c r="F322" i="30"/>
  <c r="C322" i="30"/>
  <c r="F321" i="30"/>
  <c r="C321" i="30"/>
  <c r="F320" i="30"/>
  <c r="C320" i="30"/>
  <c r="F319" i="30"/>
  <c r="C319" i="30"/>
  <c r="F318" i="30"/>
  <c r="C318" i="30"/>
  <c r="F317" i="30"/>
  <c r="C317" i="30"/>
  <c r="F316" i="30"/>
  <c r="C316" i="30"/>
  <c r="F315" i="30"/>
  <c r="C315" i="30"/>
  <c r="F314" i="30"/>
  <c r="C314" i="30"/>
  <c r="F313" i="30"/>
  <c r="C313" i="30"/>
  <c r="F312" i="30"/>
  <c r="C312" i="30"/>
  <c r="F311" i="30"/>
  <c r="C311" i="30"/>
  <c r="F310" i="30"/>
  <c r="C310" i="30"/>
  <c r="F309" i="30"/>
  <c r="C309" i="30"/>
  <c r="F308" i="30"/>
  <c r="C308" i="30"/>
  <c r="F307" i="30"/>
  <c r="C307" i="30"/>
  <c r="F306" i="30"/>
  <c r="C306" i="30"/>
  <c r="F305" i="30"/>
  <c r="C305" i="30"/>
  <c r="F304" i="30"/>
  <c r="C304" i="30"/>
  <c r="F303" i="30"/>
  <c r="C303" i="30"/>
  <c r="F302" i="30"/>
  <c r="C302" i="30"/>
  <c r="F301" i="30"/>
  <c r="C301" i="30"/>
  <c r="F300" i="30"/>
  <c r="C300" i="30"/>
  <c r="F299" i="30"/>
  <c r="C299" i="30"/>
  <c r="F298" i="30"/>
  <c r="C298" i="30"/>
  <c r="F297" i="30"/>
  <c r="C297" i="30"/>
  <c r="F296" i="30"/>
  <c r="C296" i="30"/>
  <c r="F295" i="30"/>
  <c r="C295" i="30"/>
  <c r="F294" i="30"/>
  <c r="C294" i="30"/>
  <c r="F293" i="30"/>
  <c r="C293" i="30"/>
  <c r="F292" i="30"/>
  <c r="C292" i="30"/>
  <c r="F291" i="30"/>
  <c r="C291" i="30"/>
  <c r="F290" i="30"/>
  <c r="C290" i="30"/>
  <c r="F289" i="30"/>
  <c r="C289" i="30"/>
  <c r="F288" i="30"/>
  <c r="C288" i="30"/>
  <c r="F287" i="30"/>
  <c r="C287" i="30"/>
  <c r="F286" i="30"/>
  <c r="C286" i="30"/>
  <c r="F285" i="30"/>
  <c r="C285" i="30"/>
  <c r="F284" i="30"/>
  <c r="C284" i="30"/>
  <c r="F283" i="30"/>
  <c r="C283" i="30"/>
  <c r="F282" i="30"/>
  <c r="C282" i="30"/>
  <c r="F281" i="30"/>
  <c r="C281" i="30"/>
  <c r="F280" i="30"/>
  <c r="C280" i="30"/>
  <c r="F279" i="30"/>
  <c r="C279" i="30"/>
  <c r="F278" i="30"/>
  <c r="C278" i="30"/>
  <c r="F277" i="30"/>
  <c r="C277" i="30"/>
  <c r="F276" i="30"/>
  <c r="C276" i="30"/>
  <c r="F275" i="30"/>
  <c r="C275" i="30"/>
  <c r="F274" i="30"/>
  <c r="C274" i="30"/>
  <c r="F273" i="30"/>
  <c r="C273" i="30"/>
  <c r="F272" i="30"/>
  <c r="C272" i="30"/>
  <c r="F271" i="30"/>
  <c r="C271" i="30"/>
  <c r="F270" i="30"/>
  <c r="C270" i="30"/>
  <c r="F269" i="30"/>
  <c r="C269" i="30"/>
  <c r="F268" i="30"/>
  <c r="C268" i="30"/>
  <c r="F267" i="30"/>
  <c r="C267" i="30"/>
  <c r="F266" i="30"/>
  <c r="C266" i="30"/>
  <c r="F265" i="30"/>
  <c r="C265" i="30"/>
  <c r="F264" i="30"/>
  <c r="C264" i="30"/>
  <c r="F263" i="30"/>
  <c r="C263" i="30"/>
  <c r="F262" i="30"/>
  <c r="C262" i="30"/>
  <c r="F261" i="30"/>
  <c r="C261" i="30"/>
  <c r="F260" i="30"/>
  <c r="C260" i="30"/>
  <c r="F259" i="30"/>
  <c r="C259" i="30"/>
  <c r="F258" i="30"/>
  <c r="C258" i="30"/>
  <c r="F257" i="30"/>
  <c r="C257" i="30"/>
  <c r="F256" i="30"/>
  <c r="C256" i="30"/>
  <c r="F255" i="30"/>
  <c r="C255" i="30"/>
  <c r="F254" i="30"/>
  <c r="C254" i="30"/>
  <c r="F253" i="30"/>
  <c r="C253" i="30"/>
  <c r="F252" i="30"/>
  <c r="C252" i="30"/>
  <c r="F251" i="30"/>
  <c r="C251" i="30"/>
  <c r="F250" i="30"/>
  <c r="C250" i="30"/>
  <c r="F249" i="30"/>
  <c r="C249" i="30"/>
  <c r="F248" i="30"/>
  <c r="C248" i="30"/>
  <c r="F247" i="30"/>
  <c r="C247" i="30"/>
  <c r="F246" i="30"/>
  <c r="C246" i="30"/>
  <c r="F245" i="30"/>
  <c r="C245" i="30"/>
  <c r="F244" i="30"/>
  <c r="C244" i="30"/>
  <c r="F243" i="30"/>
  <c r="C243" i="30"/>
  <c r="F242" i="30"/>
  <c r="C242" i="30"/>
  <c r="F241" i="30"/>
  <c r="C241" i="30"/>
  <c r="F240" i="30"/>
  <c r="C240" i="30"/>
  <c r="F239" i="30"/>
  <c r="C239" i="30"/>
  <c r="F238" i="30"/>
  <c r="C238" i="30"/>
  <c r="F237" i="30"/>
  <c r="C237" i="30"/>
  <c r="F236" i="30"/>
  <c r="C236" i="30"/>
  <c r="F235" i="30"/>
  <c r="C235" i="30"/>
  <c r="F234" i="30"/>
  <c r="C234" i="30"/>
  <c r="F233" i="30"/>
  <c r="C233" i="30"/>
  <c r="F232" i="30"/>
  <c r="C232" i="30"/>
  <c r="F231" i="30"/>
  <c r="C231" i="30"/>
  <c r="F230" i="30"/>
  <c r="C230" i="30"/>
  <c r="F229" i="30"/>
  <c r="C229" i="30"/>
  <c r="F228" i="30"/>
  <c r="C228" i="30"/>
  <c r="F227" i="30"/>
  <c r="C227" i="30"/>
  <c r="F226" i="30"/>
  <c r="C226" i="30"/>
  <c r="F225" i="30"/>
  <c r="C225" i="30"/>
  <c r="F224" i="30"/>
  <c r="C224" i="30"/>
  <c r="F223" i="30"/>
  <c r="C223" i="30"/>
  <c r="F222" i="30"/>
  <c r="C222" i="30"/>
  <c r="F221" i="30"/>
  <c r="C221" i="30"/>
  <c r="F220" i="30"/>
  <c r="C220" i="30"/>
  <c r="F219" i="30"/>
  <c r="C219" i="30"/>
  <c r="F218" i="30"/>
  <c r="C218" i="30"/>
  <c r="F217" i="30"/>
  <c r="C217" i="30"/>
  <c r="F216" i="30"/>
  <c r="C216" i="30"/>
  <c r="F215" i="30"/>
  <c r="C215" i="30"/>
  <c r="F214" i="30"/>
  <c r="C214" i="30"/>
  <c r="F213" i="30"/>
  <c r="C213" i="30"/>
  <c r="F212" i="30"/>
  <c r="C212" i="30"/>
  <c r="F211" i="30"/>
  <c r="C211" i="30"/>
  <c r="F210" i="30"/>
  <c r="C210" i="30"/>
  <c r="F209" i="30"/>
  <c r="C209" i="30"/>
  <c r="F208" i="30"/>
  <c r="C208" i="30"/>
  <c r="F207" i="30"/>
  <c r="C207" i="30"/>
  <c r="F206" i="30"/>
  <c r="C206" i="30"/>
  <c r="F205" i="30"/>
  <c r="C205" i="30"/>
  <c r="F204" i="30"/>
  <c r="C204" i="30"/>
  <c r="F203" i="30"/>
  <c r="C203" i="30"/>
  <c r="F202" i="30"/>
  <c r="C202" i="30"/>
  <c r="F201" i="30"/>
  <c r="C201" i="30"/>
  <c r="F200" i="30"/>
  <c r="C200" i="30"/>
  <c r="F199" i="30"/>
  <c r="C199" i="30"/>
  <c r="F198" i="30"/>
  <c r="C198" i="30"/>
  <c r="F197" i="30"/>
  <c r="C197" i="30"/>
  <c r="F196" i="30"/>
  <c r="C196" i="30"/>
  <c r="F195" i="30"/>
  <c r="C195" i="30"/>
  <c r="F194" i="30"/>
  <c r="C194" i="30"/>
  <c r="F193" i="30"/>
  <c r="C193" i="30"/>
  <c r="F192" i="30"/>
  <c r="C192" i="30"/>
  <c r="F191" i="30"/>
  <c r="C191" i="30"/>
  <c r="F190" i="30"/>
  <c r="C190" i="30"/>
  <c r="F189" i="30"/>
  <c r="C189" i="30"/>
  <c r="F188" i="30"/>
  <c r="C188" i="30"/>
  <c r="F187" i="30"/>
  <c r="C187" i="30"/>
  <c r="F186" i="30"/>
  <c r="C186" i="30"/>
  <c r="F185" i="30"/>
  <c r="C185" i="30"/>
  <c r="F184" i="30"/>
  <c r="C184" i="30"/>
  <c r="F183" i="30"/>
  <c r="C183" i="30"/>
  <c r="F182" i="30"/>
  <c r="C182" i="30"/>
  <c r="F181" i="30"/>
  <c r="C181" i="30"/>
  <c r="F180" i="30"/>
  <c r="C180" i="30"/>
  <c r="F179" i="30"/>
  <c r="C179" i="30"/>
  <c r="F178" i="30"/>
  <c r="C178" i="30"/>
  <c r="F177" i="30"/>
  <c r="C177" i="30"/>
  <c r="F176" i="30"/>
  <c r="C176" i="30"/>
  <c r="F175" i="30"/>
  <c r="C175" i="30"/>
  <c r="F174" i="30"/>
  <c r="C174" i="30"/>
  <c r="F173" i="30"/>
  <c r="C173" i="30"/>
  <c r="F172" i="30"/>
  <c r="C172" i="30"/>
  <c r="F171" i="30"/>
  <c r="C171" i="30"/>
  <c r="F170" i="30"/>
  <c r="C170" i="30"/>
  <c r="F169" i="30"/>
  <c r="C169" i="30"/>
  <c r="F168" i="30"/>
  <c r="C168" i="30"/>
  <c r="F167" i="30"/>
  <c r="C167" i="30"/>
  <c r="F166" i="30"/>
  <c r="C166" i="30"/>
  <c r="F165" i="30"/>
  <c r="C165" i="30"/>
  <c r="F164" i="30"/>
  <c r="C164" i="30"/>
  <c r="F163" i="30"/>
  <c r="C163" i="30"/>
  <c r="F162" i="30"/>
  <c r="C162" i="30"/>
  <c r="F161" i="30"/>
  <c r="C161" i="30"/>
  <c r="F160" i="30"/>
  <c r="C160" i="30"/>
  <c r="F159" i="30"/>
  <c r="C159" i="30"/>
  <c r="F158" i="30"/>
  <c r="C158" i="30"/>
  <c r="F157" i="30"/>
  <c r="C157" i="30"/>
  <c r="F156" i="30"/>
  <c r="C156" i="30"/>
  <c r="F155" i="30"/>
  <c r="C155" i="30"/>
  <c r="F154" i="30"/>
  <c r="C154" i="30"/>
  <c r="F153" i="30"/>
  <c r="C153" i="30"/>
  <c r="F152" i="30"/>
  <c r="C152" i="30"/>
  <c r="F151" i="30"/>
  <c r="C151" i="30"/>
  <c r="F150" i="30"/>
  <c r="C150" i="30"/>
  <c r="F149" i="30"/>
  <c r="C149" i="30"/>
  <c r="F148" i="30"/>
  <c r="C148" i="30"/>
  <c r="F147" i="30"/>
  <c r="C147" i="30"/>
  <c r="F146" i="30"/>
  <c r="C146" i="30"/>
  <c r="F145" i="30"/>
  <c r="C145" i="30"/>
  <c r="F144" i="30"/>
  <c r="C144" i="30"/>
  <c r="F143" i="30"/>
  <c r="C143" i="30"/>
  <c r="F142" i="30"/>
  <c r="C142" i="30"/>
  <c r="F141" i="30"/>
  <c r="C141" i="30"/>
  <c r="F140" i="30"/>
  <c r="C140" i="30"/>
  <c r="F139" i="30"/>
  <c r="C139" i="30"/>
  <c r="F138" i="30"/>
  <c r="C138" i="30"/>
  <c r="F137" i="30"/>
  <c r="C137" i="30"/>
  <c r="F136" i="30"/>
  <c r="C136" i="30"/>
  <c r="F135" i="30"/>
  <c r="C135" i="30"/>
  <c r="F134" i="30"/>
  <c r="C134" i="30"/>
  <c r="F133" i="30"/>
  <c r="C133" i="30"/>
  <c r="F132" i="30"/>
  <c r="C132" i="30"/>
  <c r="F131" i="30"/>
  <c r="C131" i="30"/>
  <c r="F130" i="30"/>
  <c r="C130" i="30"/>
  <c r="F129" i="30"/>
  <c r="C129" i="30"/>
  <c r="F128" i="30"/>
  <c r="C128" i="30"/>
  <c r="F127" i="30"/>
  <c r="C127" i="30"/>
  <c r="F126" i="30"/>
  <c r="C126" i="30"/>
  <c r="F125" i="30"/>
  <c r="C125" i="30"/>
  <c r="F124" i="30"/>
  <c r="C124" i="30"/>
  <c r="F123" i="30"/>
  <c r="C123" i="30"/>
  <c r="F122" i="30"/>
  <c r="C122" i="30"/>
  <c r="F121" i="30"/>
  <c r="C121" i="30"/>
  <c r="F120" i="30"/>
  <c r="C120" i="30"/>
  <c r="F119" i="30"/>
  <c r="C119" i="30"/>
  <c r="F118" i="30"/>
  <c r="C118" i="30"/>
  <c r="F117" i="30"/>
  <c r="C117" i="30"/>
  <c r="F116" i="30"/>
  <c r="C116" i="30"/>
  <c r="F115" i="30"/>
  <c r="C115" i="30"/>
  <c r="F114" i="30"/>
  <c r="C114" i="30"/>
  <c r="F113" i="30"/>
  <c r="C113" i="30"/>
  <c r="F112" i="30"/>
  <c r="C112" i="30"/>
  <c r="F111" i="30"/>
  <c r="C111" i="30"/>
  <c r="F110" i="30"/>
  <c r="C110" i="30"/>
  <c r="F109" i="30"/>
  <c r="C109" i="30"/>
  <c r="F108" i="30"/>
  <c r="C108" i="30"/>
  <c r="F107" i="30"/>
  <c r="C107" i="30"/>
  <c r="F106" i="30"/>
  <c r="C106" i="30"/>
  <c r="F105" i="30"/>
  <c r="C105" i="30"/>
  <c r="F104" i="30"/>
  <c r="C104" i="30"/>
  <c r="F103" i="30"/>
  <c r="C103" i="30"/>
  <c r="F102" i="30"/>
  <c r="C102" i="30"/>
  <c r="F101" i="30"/>
  <c r="C101" i="30"/>
  <c r="F100" i="30"/>
  <c r="C100" i="30"/>
  <c r="F99" i="30"/>
  <c r="C99" i="30"/>
  <c r="F98" i="30"/>
  <c r="C98" i="30"/>
  <c r="F97" i="30"/>
  <c r="C97" i="30"/>
  <c r="F96" i="30"/>
  <c r="C96" i="30"/>
  <c r="F95" i="30"/>
  <c r="C95" i="30"/>
  <c r="F94" i="30"/>
  <c r="C94" i="30"/>
  <c r="F93" i="30"/>
  <c r="C93" i="30"/>
  <c r="F92" i="30"/>
  <c r="C92" i="30"/>
  <c r="F91" i="30"/>
  <c r="C91" i="30"/>
  <c r="F90" i="30"/>
  <c r="C90" i="30"/>
  <c r="F89" i="30"/>
  <c r="C89" i="30"/>
  <c r="F88" i="30"/>
  <c r="C88" i="30"/>
  <c r="F87" i="30"/>
  <c r="C87" i="30"/>
  <c r="F86" i="30"/>
  <c r="C86" i="30"/>
  <c r="F85" i="30"/>
  <c r="C85" i="30"/>
  <c r="F84" i="30"/>
  <c r="C84" i="30"/>
  <c r="F83" i="30"/>
  <c r="C83" i="30"/>
  <c r="F82" i="30"/>
  <c r="C82" i="30"/>
  <c r="F81" i="30"/>
  <c r="C81" i="30"/>
  <c r="F80" i="30"/>
  <c r="C80" i="30"/>
  <c r="F79" i="30"/>
  <c r="C79" i="30"/>
  <c r="F78" i="30"/>
  <c r="C78" i="30"/>
  <c r="F77" i="30"/>
  <c r="C77" i="30"/>
  <c r="F76" i="30"/>
  <c r="C76" i="30"/>
  <c r="F75" i="30"/>
  <c r="C75" i="30"/>
  <c r="F74" i="30"/>
  <c r="C74" i="30"/>
  <c r="F73" i="30"/>
  <c r="C73" i="30"/>
  <c r="F72" i="30"/>
  <c r="C72" i="30"/>
  <c r="F71" i="30"/>
  <c r="C71" i="30"/>
  <c r="F70" i="30"/>
  <c r="C70" i="30"/>
  <c r="F69" i="30"/>
  <c r="C69" i="30"/>
  <c r="F68" i="30"/>
  <c r="C68" i="30"/>
  <c r="F67" i="30"/>
  <c r="C67" i="30"/>
  <c r="F66" i="30"/>
  <c r="C66" i="30"/>
  <c r="F65" i="30"/>
  <c r="C65" i="30"/>
  <c r="F64" i="30"/>
  <c r="C64" i="30"/>
  <c r="F63" i="30"/>
  <c r="C63" i="30"/>
  <c r="F62" i="30"/>
  <c r="C62" i="30"/>
  <c r="F61" i="30"/>
  <c r="C61" i="30"/>
  <c r="F60" i="30"/>
  <c r="C60" i="30"/>
  <c r="F59" i="30"/>
  <c r="C59" i="30"/>
  <c r="F58" i="30"/>
  <c r="C58" i="30"/>
  <c r="F57" i="30"/>
  <c r="C57" i="30"/>
  <c r="F56" i="30"/>
  <c r="C56" i="30"/>
  <c r="F55" i="30"/>
  <c r="C55" i="30"/>
  <c r="F54" i="30"/>
  <c r="C54" i="30"/>
  <c r="F53" i="30"/>
  <c r="C53" i="30"/>
  <c r="F52" i="30"/>
  <c r="C52" i="30"/>
  <c r="F51" i="30"/>
  <c r="C51" i="30"/>
  <c r="F50" i="30"/>
  <c r="C50" i="30"/>
  <c r="F49" i="30"/>
  <c r="C49" i="30"/>
  <c r="F48" i="30"/>
  <c r="C48" i="30"/>
  <c r="F47" i="30"/>
  <c r="C47" i="30"/>
  <c r="F46" i="30"/>
  <c r="C46" i="30"/>
  <c r="F45" i="30"/>
  <c r="C45" i="30"/>
  <c r="F44" i="30"/>
  <c r="C44" i="30"/>
  <c r="F43" i="30"/>
  <c r="C43" i="30"/>
  <c r="F42" i="30"/>
  <c r="C42" i="30"/>
  <c r="F41" i="30"/>
  <c r="C41" i="30"/>
  <c r="F40" i="30"/>
  <c r="C40" i="30"/>
  <c r="F39" i="30"/>
  <c r="C39" i="30"/>
  <c r="F38" i="30"/>
  <c r="C38" i="30"/>
  <c r="F37" i="30"/>
  <c r="C37" i="30"/>
  <c r="F36" i="30"/>
  <c r="C36" i="30"/>
  <c r="F35" i="30"/>
  <c r="C35" i="30"/>
  <c r="F34" i="30"/>
  <c r="C34" i="30"/>
  <c r="F33" i="30"/>
  <c r="C33" i="30"/>
  <c r="F32" i="30"/>
  <c r="C32" i="30"/>
  <c r="F31" i="30"/>
  <c r="C31" i="30"/>
  <c r="F30" i="30"/>
  <c r="C30" i="30"/>
  <c r="F29" i="30"/>
  <c r="C29" i="30"/>
  <c r="F28" i="30"/>
  <c r="C28" i="30"/>
  <c r="F27" i="30"/>
  <c r="C27" i="30"/>
  <c r="F26" i="30"/>
  <c r="C26" i="30"/>
  <c r="F25" i="30"/>
  <c r="C25" i="30"/>
  <c r="F24" i="30"/>
  <c r="C24" i="30"/>
  <c r="F23" i="30"/>
  <c r="C23" i="30"/>
  <c r="F22" i="30"/>
  <c r="C22" i="30"/>
  <c r="F21" i="30"/>
  <c r="C21" i="30"/>
  <c r="F20" i="30"/>
  <c r="C20" i="30"/>
  <c r="F19" i="30"/>
  <c r="C19" i="30"/>
  <c r="F18" i="30"/>
  <c r="C18" i="30"/>
  <c r="F17" i="30"/>
  <c r="C17" i="30"/>
  <c r="F16" i="30"/>
  <c r="C16" i="30"/>
  <c r="F15" i="30"/>
  <c r="C15" i="30"/>
  <c r="F14" i="30"/>
  <c r="C14" i="30"/>
  <c r="F13" i="30"/>
  <c r="C13" i="30"/>
  <c r="F12" i="30"/>
  <c r="C12" i="30"/>
  <c r="F11" i="30"/>
  <c r="C11" i="30"/>
  <c r="F10" i="30"/>
  <c r="C10" i="30"/>
  <c r="F9" i="30"/>
  <c r="C9" i="30"/>
  <c r="F8" i="30"/>
  <c r="C8" i="30"/>
  <c r="F7" i="30"/>
  <c r="C7" i="30"/>
  <c r="F6" i="30"/>
  <c r="C6" i="30"/>
  <c r="F5" i="30"/>
  <c r="C5" i="30"/>
  <c r="F4" i="30"/>
  <c r="C4" i="30"/>
  <c r="I184" i="26" l="1"/>
  <c r="G184" i="26"/>
  <c r="F184" i="26"/>
  <c r="E184" i="26"/>
  <c r="D184" i="26"/>
  <c r="C184" i="26"/>
  <c r="J183" i="26"/>
  <c r="I183" i="26"/>
  <c r="H183" i="26"/>
  <c r="G183" i="26"/>
  <c r="F183" i="26"/>
  <c r="E183" i="26"/>
  <c r="D183" i="26"/>
  <c r="C183" i="26"/>
  <c r="I182" i="26"/>
  <c r="G182" i="26"/>
  <c r="E182" i="26"/>
  <c r="D182" i="26"/>
  <c r="C182" i="26"/>
  <c r="I181" i="26"/>
  <c r="G181" i="26"/>
  <c r="E181" i="26"/>
  <c r="D181" i="26"/>
  <c r="C181" i="26"/>
  <c r="I180" i="26"/>
  <c r="G180" i="26"/>
  <c r="E180" i="26"/>
  <c r="D180" i="26"/>
  <c r="C180" i="26"/>
  <c r="I179" i="26"/>
  <c r="G179" i="26"/>
  <c r="E179" i="26"/>
  <c r="D179" i="26"/>
  <c r="C179" i="26"/>
  <c r="I178" i="26"/>
  <c r="G178" i="26"/>
  <c r="E178" i="26"/>
  <c r="D178" i="26"/>
  <c r="C178" i="26"/>
  <c r="J177" i="26"/>
  <c r="I177" i="26"/>
  <c r="H177" i="26"/>
  <c r="G177" i="26"/>
  <c r="F177" i="26"/>
  <c r="C177" i="26"/>
  <c r="J176" i="26"/>
  <c r="I176" i="26"/>
  <c r="H176" i="26"/>
  <c r="G176" i="26"/>
  <c r="F176" i="26"/>
  <c r="E176" i="26"/>
  <c r="D176" i="26"/>
  <c r="C176" i="26"/>
  <c r="I175" i="26"/>
  <c r="G175" i="26"/>
  <c r="E175" i="26"/>
  <c r="D175" i="26"/>
  <c r="C175" i="26"/>
  <c r="I174" i="26"/>
  <c r="G174" i="26"/>
  <c r="E174" i="26"/>
  <c r="D174" i="26"/>
  <c r="C174" i="26"/>
  <c r="I173" i="26"/>
  <c r="G173" i="26"/>
  <c r="E173" i="26"/>
  <c r="D173" i="26"/>
  <c r="C173" i="26"/>
  <c r="I172" i="26"/>
  <c r="G172" i="26"/>
  <c r="E172" i="26"/>
  <c r="D172" i="26"/>
  <c r="C172" i="26"/>
  <c r="I171" i="26"/>
  <c r="G171" i="26"/>
  <c r="E171" i="26"/>
  <c r="D171" i="26"/>
  <c r="F178" i="7"/>
  <c r="F178" i="26" s="1"/>
  <c r="F179" i="7"/>
  <c r="F179" i="26" s="1"/>
  <c r="F180" i="7"/>
  <c r="F180" i="26" s="1"/>
  <c r="F181" i="7"/>
  <c r="F181" i="26" s="1"/>
  <c r="F182" i="7"/>
  <c r="F182" i="26" s="1"/>
  <c r="N146" i="7" l="1"/>
  <c r="N146" i="26" s="1"/>
  <c r="N145" i="7"/>
  <c r="N145" i="26" s="1"/>
  <c r="N144" i="7"/>
  <c r="N144" i="26" s="1"/>
  <c r="N143" i="7"/>
  <c r="N143" i="26" s="1"/>
  <c r="N142" i="7"/>
  <c r="N142" i="26" s="1"/>
  <c r="N141" i="7"/>
  <c r="N141" i="26" s="1"/>
  <c r="N140" i="7"/>
  <c r="N140" i="26" s="1"/>
  <c r="N139" i="7"/>
  <c r="N139" i="26" s="1"/>
  <c r="N138" i="7"/>
  <c r="N137" i="7"/>
  <c r="N137" i="26" s="1"/>
  <c r="N43" i="7"/>
  <c r="N42" i="7"/>
  <c r="N41" i="7"/>
  <c r="N40" i="7"/>
  <c r="N39" i="7"/>
  <c r="N38" i="7"/>
  <c r="N37" i="7"/>
  <c r="N36" i="7"/>
  <c r="N35" i="7"/>
  <c r="N34" i="7"/>
  <c r="N26" i="7"/>
  <c r="N25" i="7"/>
  <c r="N24" i="7"/>
  <c r="N23" i="7"/>
  <c r="N22" i="7"/>
  <c r="N21" i="7"/>
  <c r="N20" i="7"/>
  <c r="N19" i="7"/>
  <c r="N18" i="7"/>
  <c r="N17" i="7"/>
  <c r="N121" i="7"/>
  <c r="N122" i="7"/>
  <c r="N123" i="7"/>
  <c r="N124" i="7"/>
  <c r="N125" i="7"/>
  <c r="N125" i="26" s="1"/>
  <c r="N126" i="7"/>
  <c r="N126" i="26" s="1"/>
  <c r="N127" i="7"/>
  <c r="N127" i="26" s="1"/>
  <c r="N128" i="7"/>
  <c r="N128" i="26" s="1"/>
  <c r="N129" i="7"/>
  <c r="N129" i="26" s="1"/>
  <c r="N120" i="7"/>
  <c r="C189" i="16"/>
  <c r="G28" i="17"/>
  <c r="G4" i="17"/>
  <c r="G5" i="17"/>
  <c r="G29" i="17"/>
  <c r="G30" i="17"/>
  <c r="G6" i="17"/>
  <c r="G31" i="17"/>
  <c r="G32" i="17"/>
  <c r="G33" i="17"/>
  <c r="G7" i="17"/>
  <c r="G34" i="17"/>
  <c r="G35" i="17"/>
  <c r="G36" i="17"/>
  <c r="G37" i="17"/>
  <c r="G8" i="17"/>
  <c r="G38" i="17"/>
  <c r="G39" i="17"/>
  <c r="G40" i="17"/>
  <c r="G9" i="17"/>
  <c r="G41" i="17"/>
  <c r="G42" i="17"/>
  <c r="G43" i="17"/>
  <c r="G44" i="17"/>
  <c r="G45" i="17"/>
  <c r="G46" i="17"/>
  <c r="G47" i="17"/>
  <c r="G48" i="17"/>
  <c r="G10" i="17"/>
  <c r="G11" i="17"/>
  <c r="G49" i="17"/>
  <c r="G50" i="17"/>
  <c r="G51" i="17"/>
  <c r="G52" i="17"/>
  <c r="G12" i="17"/>
  <c r="G13" i="17"/>
  <c r="G53" i="17"/>
  <c r="G54" i="17"/>
  <c r="G55" i="17"/>
  <c r="G56" i="17"/>
  <c r="G57" i="17"/>
  <c r="G58" i="17"/>
  <c r="G14" i="17"/>
  <c r="G59" i="17"/>
  <c r="G60" i="17"/>
  <c r="G61" i="17"/>
  <c r="G62" i="17"/>
  <c r="G63" i="17"/>
  <c r="G15" i="17"/>
  <c r="G16" i="17"/>
  <c r="G64" i="17"/>
  <c r="G65" i="17"/>
  <c r="G18" i="17"/>
  <c r="G66" i="17"/>
  <c r="G67" i="17"/>
  <c r="G19" i="17"/>
  <c r="G68" i="17"/>
  <c r="G20" i="17"/>
  <c r="G69" i="17"/>
  <c r="G21" i="17"/>
  <c r="G22" i="17"/>
  <c r="G23" i="17"/>
  <c r="G70" i="17"/>
  <c r="G71" i="17"/>
  <c r="G72" i="17"/>
  <c r="G73" i="17"/>
  <c r="G74" i="17"/>
  <c r="G24" i="17"/>
  <c r="G25" i="17"/>
  <c r="G75" i="17"/>
  <c r="G26" i="17"/>
  <c r="G27"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7" i="17"/>
  <c r="H17" i="17" s="1"/>
  <c r="H28" i="17"/>
  <c r="N190" i="26"/>
  <c r="M190" i="26"/>
  <c r="L190" i="26"/>
  <c r="K190" i="26"/>
  <c r="J190" i="26"/>
  <c r="I190" i="26"/>
  <c r="H190" i="26"/>
  <c r="G190" i="26"/>
  <c r="F190" i="26"/>
  <c r="E190" i="26"/>
  <c r="D190" i="26"/>
  <c r="C190" i="26"/>
  <c r="B190" i="26"/>
  <c r="N189" i="26"/>
  <c r="M189" i="26"/>
  <c r="L189" i="26"/>
  <c r="K189" i="26"/>
  <c r="J189" i="26"/>
  <c r="I189" i="26"/>
  <c r="H189" i="26"/>
  <c r="G189" i="26"/>
  <c r="F189" i="26"/>
  <c r="E189" i="26"/>
  <c r="D189" i="26"/>
  <c r="C189" i="26"/>
  <c r="B189" i="26"/>
  <c r="N188" i="26"/>
  <c r="M188" i="26"/>
  <c r="L188" i="26"/>
  <c r="K188" i="26"/>
  <c r="J188" i="26"/>
  <c r="I188" i="26"/>
  <c r="H188" i="26"/>
  <c r="G188" i="26"/>
  <c r="F188" i="26"/>
  <c r="E188" i="26"/>
  <c r="D188" i="26"/>
  <c r="C188" i="26"/>
  <c r="B188" i="26"/>
  <c r="N187" i="26"/>
  <c r="M187" i="26"/>
  <c r="L187" i="26"/>
  <c r="K187" i="26"/>
  <c r="J187" i="26"/>
  <c r="I187" i="26"/>
  <c r="H187" i="26"/>
  <c r="G187" i="26"/>
  <c r="F187" i="26"/>
  <c r="E187" i="26"/>
  <c r="D187" i="26"/>
  <c r="C187" i="26"/>
  <c r="B187" i="26"/>
  <c r="N186" i="26"/>
  <c r="M186" i="26"/>
  <c r="L186" i="26"/>
  <c r="K186" i="26"/>
  <c r="J186" i="26"/>
  <c r="I186" i="26"/>
  <c r="H186" i="26"/>
  <c r="G186" i="26"/>
  <c r="F186" i="26"/>
  <c r="E186" i="26"/>
  <c r="D186" i="26"/>
  <c r="C186" i="26"/>
  <c r="B186" i="26"/>
  <c r="N185" i="26"/>
  <c r="M185" i="26"/>
  <c r="L185" i="26"/>
  <c r="K185" i="26"/>
  <c r="J185" i="26"/>
  <c r="I185" i="26"/>
  <c r="H185" i="26"/>
  <c r="G185" i="26"/>
  <c r="F185" i="26"/>
  <c r="E185" i="26"/>
  <c r="D185" i="26"/>
  <c r="C185" i="26"/>
  <c r="B185" i="26"/>
  <c r="N184" i="26"/>
  <c r="M184" i="26"/>
  <c r="L184" i="26"/>
  <c r="K184" i="26"/>
  <c r="B184" i="26"/>
  <c r="N183" i="26"/>
  <c r="M183" i="26"/>
  <c r="L183" i="26"/>
  <c r="K183" i="26"/>
  <c r="B183" i="26"/>
  <c r="N182" i="26"/>
  <c r="M182" i="26"/>
  <c r="L182" i="26"/>
  <c r="K182" i="26"/>
  <c r="B182" i="26"/>
  <c r="N181" i="26"/>
  <c r="M181" i="26"/>
  <c r="L181" i="26"/>
  <c r="K181" i="26"/>
  <c r="B181" i="26"/>
  <c r="N180" i="26"/>
  <c r="M180" i="26"/>
  <c r="L180" i="26"/>
  <c r="K180" i="26"/>
  <c r="B180" i="26"/>
  <c r="N179" i="26"/>
  <c r="M179" i="26"/>
  <c r="L179" i="26"/>
  <c r="K179" i="26"/>
  <c r="B179" i="26"/>
  <c r="N178" i="26"/>
  <c r="M178" i="26"/>
  <c r="L178" i="26"/>
  <c r="K178" i="26"/>
  <c r="B178" i="26"/>
  <c r="N177" i="26"/>
  <c r="M177" i="26"/>
  <c r="L177" i="26"/>
  <c r="K177" i="26"/>
  <c r="B177" i="26"/>
  <c r="N176" i="26"/>
  <c r="M176" i="26"/>
  <c r="L176" i="26"/>
  <c r="K176" i="26"/>
  <c r="B176" i="26"/>
  <c r="N175" i="26"/>
  <c r="M175" i="26"/>
  <c r="L175" i="26"/>
  <c r="K175" i="26"/>
  <c r="B175" i="26"/>
  <c r="N174" i="26"/>
  <c r="M174" i="26"/>
  <c r="L174" i="26"/>
  <c r="K174" i="26"/>
  <c r="B174" i="26"/>
  <c r="N173" i="26"/>
  <c r="M173" i="26"/>
  <c r="L173" i="26"/>
  <c r="K173" i="26"/>
  <c r="B173" i="26"/>
  <c r="N172" i="26"/>
  <c r="M172" i="26"/>
  <c r="L172" i="26"/>
  <c r="K172" i="26"/>
  <c r="B172" i="26"/>
  <c r="N171" i="26"/>
  <c r="M171" i="26"/>
  <c r="L171" i="26"/>
  <c r="K171" i="26"/>
  <c r="C171" i="26"/>
  <c r="B171" i="26"/>
  <c r="N170" i="26"/>
  <c r="M170" i="26"/>
  <c r="L170" i="26"/>
  <c r="K170" i="26"/>
  <c r="J170" i="26"/>
  <c r="I170" i="26"/>
  <c r="H170" i="26"/>
  <c r="G170" i="26"/>
  <c r="F170" i="26"/>
  <c r="E170" i="26"/>
  <c r="D170" i="26"/>
  <c r="C170" i="26"/>
  <c r="B170" i="26"/>
  <c r="N169" i="26"/>
  <c r="M169" i="26"/>
  <c r="L169" i="26"/>
  <c r="K169" i="26"/>
  <c r="J169" i="26"/>
  <c r="I169" i="26"/>
  <c r="H169" i="26"/>
  <c r="G169" i="26"/>
  <c r="F169" i="26"/>
  <c r="E169" i="26"/>
  <c r="D169" i="26"/>
  <c r="C169" i="26"/>
  <c r="B169" i="26"/>
  <c r="N168" i="26"/>
  <c r="M168" i="26"/>
  <c r="L168" i="26"/>
  <c r="K168" i="26"/>
  <c r="J168" i="26"/>
  <c r="I168" i="26"/>
  <c r="H168" i="26"/>
  <c r="G168" i="26"/>
  <c r="F168" i="26"/>
  <c r="E168" i="26"/>
  <c r="D168" i="26"/>
  <c r="C168" i="26"/>
  <c r="B168" i="26"/>
  <c r="B167" i="26"/>
  <c r="N166" i="26"/>
  <c r="M166" i="26"/>
  <c r="L166" i="26"/>
  <c r="K166" i="26"/>
  <c r="J166" i="26"/>
  <c r="I166" i="26"/>
  <c r="H166" i="26"/>
  <c r="G166" i="26"/>
  <c r="F166" i="26"/>
  <c r="E166" i="26"/>
  <c r="D166" i="26"/>
  <c r="C166" i="26"/>
  <c r="B166" i="26"/>
  <c r="N165" i="26"/>
  <c r="M165" i="26"/>
  <c r="L165" i="26"/>
  <c r="K165" i="26"/>
  <c r="I165" i="26"/>
  <c r="G165" i="26"/>
  <c r="F165" i="26"/>
  <c r="E165" i="26"/>
  <c r="D165" i="26"/>
  <c r="C165" i="26"/>
  <c r="B165" i="26"/>
  <c r="N164" i="26"/>
  <c r="M164" i="26"/>
  <c r="L164" i="26"/>
  <c r="K164" i="26"/>
  <c r="J164" i="26"/>
  <c r="I164" i="26"/>
  <c r="H164" i="26"/>
  <c r="G164" i="26"/>
  <c r="F164" i="26"/>
  <c r="E164" i="26"/>
  <c r="D164" i="26"/>
  <c r="C164" i="26"/>
  <c r="B164" i="26"/>
  <c r="N163" i="26"/>
  <c r="M163" i="26"/>
  <c r="L163" i="26"/>
  <c r="K163" i="26"/>
  <c r="I163" i="26"/>
  <c r="G163" i="26"/>
  <c r="E163" i="26"/>
  <c r="D163" i="26"/>
  <c r="C163" i="26"/>
  <c r="B163" i="26"/>
  <c r="N162" i="26"/>
  <c r="M162" i="26"/>
  <c r="L162" i="26"/>
  <c r="K162" i="26"/>
  <c r="I162" i="26"/>
  <c r="G162" i="26"/>
  <c r="E162" i="26"/>
  <c r="D162" i="26"/>
  <c r="C162" i="26"/>
  <c r="B162" i="26"/>
  <c r="N161" i="26"/>
  <c r="M161" i="26"/>
  <c r="L161" i="26"/>
  <c r="K161" i="26"/>
  <c r="I161" i="26"/>
  <c r="G161" i="26"/>
  <c r="E161" i="26"/>
  <c r="D161" i="26"/>
  <c r="C161" i="26"/>
  <c r="B161" i="26"/>
  <c r="N160" i="26"/>
  <c r="M160" i="26"/>
  <c r="L160" i="26"/>
  <c r="K160" i="26"/>
  <c r="I160" i="26"/>
  <c r="G160" i="26"/>
  <c r="E160" i="26"/>
  <c r="D160" i="26"/>
  <c r="C160" i="26"/>
  <c r="B160" i="26"/>
  <c r="N159" i="26"/>
  <c r="M159" i="26"/>
  <c r="L159" i="26"/>
  <c r="K159" i="26"/>
  <c r="I159" i="26"/>
  <c r="G159" i="26"/>
  <c r="E159" i="26"/>
  <c r="D159" i="26"/>
  <c r="C159" i="26"/>
  <c r="B159" i="26"/>
  <c r="N158" i="26"/>
  <c r="M158" i="26"/>
  <c r="L158" i="26"/>
  <c r="K158" i="26"/>
  <c r="I158" i="26"/>
  <c r="G158" i="26"/>
  <c r="E158" i="26"/>
  <c r="D158" i="26"/>
  <c r="C158" i="26"/>
  <c r="B158" i="26"/>
  <c r="N157" i="26"/>
  <c r="M157" i="26"/>
  <c r="L157" i="26"/>
  <c r="K157" i="26"/>
  <c r="I157" i="26"/>
  <c r="G157" i="26"/>
  <c r="E157" i="26"/>
  <c r="D157" i="26"/>
  <c r="C157" i="26"/>
  <c r="B157" i="26"/>
  <c r="N156" i="26"/>
  <c r="M156" i="26"/>
  <c r="L156" i="26"/>
  <c r="K156" i="26"/>
  <c r="I156" i="26"/>
  <c r="G156" i="26"/>
  <c r="E156" i="26"/>
  <c r="D156" i="26"/>
  <c r="C156" i="26"/>
  <c r="B156" i="26"/>
  <c r="N155" i="26"/>
  <c r="M155" i="26"/>
  <c r="L155" i="26"/>
  <c r="K155" i="26"/>
  <c r="I155" i="26"/>
  <c r="G155" i="26"/>
  <c r="E155" i="26"/>
  <c r="D155" i="26"/>
  <c r="C155" i="26"/>
  <c r="B155" i="26"/>
  <c r="N154" i="26"/>
  <c r="M154" i="26"/>
  <c r="L154" i="26"/>
  <c r="K154" i="26"/>
  <c r="I154" i="26"/>
  <c r="G154" i="26"/>
  <c r="E154" i="26"/>
  <c r="D154" i="26"/>
  <c r="C154" i="26"/>
  <c r="B154" i="26"/>
  <c r="N153" i="26"/>
  <c r="M153" i="26"/>
  <c r="L153" i="26"/>
  <c r="K153" i="26"/>
  <c r="J153" i="26"/>
  <c r="I153" i="26"/>
  <c r="H153" i="26"/>
  <c r="G153" i="26"/>
  <c r="F153" i="26"/>
  <c r="E153" i="26"/>
  <c r="D153" i="26"/>
  <c r="C153" i="26"/>
  <c r="B153" i="26"/>
  <c r="N152" i="26"/>
  <c r="M152" i="26"/>
  <c r="L152" i="26"/>
  <c r="K152" i="26"/>
  <c r="J152" i="26"/>
  <c r="I152" i="26"/>
  <c r="H152" i="26"/>
  <c r="G152" i="26"/>
  <c r="F152" i="26"/>
  <c r="E152" i="26"/>
  <c r="D152" i="26"/>
  <c r="C152" i="26"/>
  <c r="B152" i="26"/>
  <c r="N151" i="26"/>
  <c r="M151" i="26"/>
  <c r="L151" i="26"/>
  <c r="K151" i="26"/>
  <c r="J151" i="26"/>
  <c r="I151" i="26"/>
  <c r="H151" i="26"/>
  <c r="G151" i="26"/>
  <c r="F151" i="26"/>
  <c r="E151" i="26"/>
  <c r="D151" i="26"/>
  <c r="C151" i="26"/>
  <c r="B151" i="26"/>
  <c r="B150" i="26"/>
  <c r="N149" i="26"/>
  <c r="M149" i="26"/>
  <c r="L149" i="26"/>
  <c r="K149" i="26"/>
  <c r="J149" i="26"/>
  <c r="I149" i="26"/>
  <c r="H149" i="26"/>
  <c r="G149" i="26"/>
  <c r="F149" i="26"/>
  <c r="E149" i="26"/>
  <c r="D149" i="26"/>
  <c r="C149" i="26"/>
  <c r="B149" i="26"/>
  <c r="M148" i="26"/>
  <c r="L148" i="26"/>
  <c r="K148" i="26"/>
  <c r="I148" i="26"/>
  <c r="G148" i="26"/>
  <c r="F148" i="26"/>
  <c r="E148" i="26"/>
  <c r="D148" i="26"/>
  <c r="C148" i="26"/>
  <c r="B148" i="26"/>
  <c r="N147" i="26"/>
  <c r="M147" i="26"/>
  <c r="L147" i="26"/>
  <c r="K147" i="26"/>
  <c r="J147" i="26"/>
  <c r="I147" i="26"/>
  <c r="H147" i="26"/>
  <c r="G147" i="26"/>
  <c r="F147" i="26"/>
  <c r="E147" i="26"/>
  <c r="D147" i="26"/>
  <c r="C147" i="26"/>
  <c r="B147" i="26"/>
  <c r="M146" i="26"/>
  <c r="L146" i="26"/>
  <c r="K146" i="26"/>
  <c r="I146" i="26"/>
  <c r="G146" i="26"/>
  <c r="E146" i="26"/>
  <c r="D146" i="26"/>
  <c r="C146" i="26"/>
  <c r="B146" i="26"/>
  <c r="M145" i="26"/>
  <c r="L145" i="26"/>
  <c r="K145" i="26"/>
  <c r="I145" i="26"/>
  <c r="G145" i="26"/>
  <c r="E145" i="26"/>
  <c r="D145" i="26"/>
  <c r="C145" i="26"/>
  <c r="B145" i="26"/>
  <c r="M144" i="26"/>
  <c r="L144" i="26"/>
  <c r="K144" i="26"/>
  <c r="I144" i="26"/>
  <c r="G144" i="26"/>
  <c r="E144" i="26"/>
  <c r="D144" i="26"/>
  <c r="C144" i="26"/>
  <c r="B144" i="26"/>
  <c r="M143" i="26"/>
  <c r="L143" i="26"/>
  <c r="K143" i="26"/>
  <c r="I143" i="26"/>
  <c r="G143" i="26"/>
  <c r="E143" i="26"/>
  <c r="D143" i="26"/>
  <c r="C143" i="26"/>
  <c r="B143" i="26"/>
  <c r="M142" i="26"/>
  <c r="L142" i="26"/>
  <c r="K142" i="26"/>
  <c r="I142" i="26"/>
  <c r="G142" i="26"/>
  <c r="E142" i="26"/>
  <c r="D142" i="26"/>
  <c r="C142" i="26"/>
  <c r="B142" i="26"/>
  <c r="M141" i="26"/>
  <c r="L141" i="26"/>
  <c r="K141" i="26"/>
  <c r="I141" i="26"/>
  <c r="G141" i="26"/>
  <c r="E141" i="26"/>
  <c r="D141" i="26"/>
  <c r="C141" i="26"/>
  <c r="B141" i="26"/>
  <c r="M140" i="26"/>
  <c r="L140" i="26"/>
  <c r="K140" i="26"/>
  <c r="I140" i="26"/>
  <c r="G140" i="26"/>
  <c r="E140" i="26"/>
  <c r="D140" i="26"/>
  <c r="C140" i="26"/>
  <c r="B140" i="26"/>
  <c r="M139" i="26"/>
  <c r="L139" i="26"/>
  <c r="K139" i="26"/>
  <c r="I139" i="26"/>
  <c r="G139" i="26"/>
  <c r="E139" i="26"/>
  <c r="D139" i="26"/>
  <c r="C139" i="26"/>
  <c r="B139" i="26"/>
  <c r="M138" i="26"/>
  <c r="L138" i="26"/>
  <c r="K138" i="26"/>
  <c r="I138" i="26"/>
  <c r="G138" i="26"/>
  <c r="E138" i="26"/>
  <c r="D138" i="26"/>
  <c r="C138" i="26"/>
  <c r="B138" i="26"/>
  <c r="M137" i="26"/>
  <c r="L137" i="26"/>
  <c r="K137" i="26"/>
  <c r="I137" i="26"/>
  <c r="G137" i="26"/>
  <c r="E137" i="26"/>
  <c r="D137" i="26"/>
  <c r="C137" i="26"/>
  <c r="B137" i="26"/>
  <c r="N136" i="26"/>
  <c r="M136" i="26"/>
  <c r="L136" i="26"/>
  <c r="K136" i="26"/>
  <c r="J136" i="26"/>
  <c r="I136" i="26"/>
  <c r="H136" i="26"/>
  <c r="G136" i="26"/>
  <c r="F136" i="26"/>
  <c r="E136" i="26"/>
  <c r="D136" i="26"/>
  <c r="C136" i="26"/>
  <c r="B136" i="26"/>
  <c r="N135" i="26"/>
  <c r="M135" i="26"/>
  <c r="L135" i="26"/>
  <c r="K135" i="26"/>
  <c r="J135" i="26"/>
  <c r="I135" i="26"/>
  <c r="H135" i="26"/>
  <c r="G135" i="26"/>
  <c r="F135" i="26"/>
  <c r="E135" i="26"/>
  <c r="D135" i="26"/>
  <c r="C135" i="26"/>
  <c r="B135" i="26"/>
  <c r="N134" i="26"/>
  <c r="M134" i="26"/>
  <c r="L134" i="26"/>
  <c r="K134" i="26"/>
  <c r="J134" i="26"/>
  <c r="I134" i="26"/>
  <c r="H134" i="26"/>
  <c r="G134" i="26"/>
  <c r="F134" i="26"/>
  <c r="E134" i="26"/>
  <c r="D134" i="26"/>
  <c r="C134" i="26"/>
  <c r="B134" i="26"/>
  <c r="B133" i="26"/>
  <c r="N132" i="26"/>
  <c r="M132" i="26"/>
  <c r="L132" i="26"/>
  <c r="K132" i="26"/>
  <c r="J132" i="26"/>
  <c r="I132" i="26"/>
  <c r="H132" i="26"/>
  <c r="G132" i="26"/>
  <c r="F132" i="26"/>
  <c r="E132" i="26"/>
  <c r="D132" i="26"/>
  <c r="C132" i="26"/>
  <c r="B132" i="26"/>
  <c r="M131" i="26"/>
  <c r="L131" i="26"/>
  <c r="K131" i="26"/>
  <c r="I131" i="26"/>
  <c r="G131" i="26"/>
  <c r="F131" i="26"/>
  <c r="E131" i="26"/>
  <c r="D131" i="26"/>
  <c r="C131" i="26"/>
  <c r="B131" i="26"/>
  <c r="N130" i="26"/>
  <c r="M130" i="26"/>
  <c r="L130" i="26"/>
  <c r="K130" i="26"/>
  <c r="J130" i="26"/>
  <c r="I130" i="26"/>
  <c r="H130" i="26"/>
  <c r="G130" i="26"/>
  <c r="F130" i="26"/>
  <c r="E130" i="26"/>
  <c r="D130" i="26"/>
  <c r="C130" i="26"/>
  <c r="B130" i="26"/>
  <c r="M129" i="26"/>
  <c r="L129" i="26"/>
  <c r="K129" i="26"/>
  <c r="I129" i="26"/>
  <c r="G129" i="26"/>
  <c r="E129" i="26"/>
  <c r="D129" i="26"/>
  <c r="C129" i="26"/>
  <c r="B129" i="26"/>
  <c r="M128" i="26"/>
  <c r="L128" i="26"/>
  <c r="K128" i="26"/>
  <c r="I128" i="26"/>
  <c r="G128" i="26"/>
  <c r="E128" i="26"/>
  <c r="D128" i="26"/>
  <c r="C128" i="26"/>
  <c r="B128" i="26"/>
  <c r="M127" i="26"/>
  <c r="L127" i="26"/>
  <c r="K127" i="26"/>
  <c r="I127" i="26"/>
  <c r="G127" i="26"/>
  <c r="E127" i="26"/>
  <c r="D127" i="26"/>
  <c r="C127" i="26"/>
  <c r="B127" i="26"/>
  <c r="M126" i="26"/>
  <c r="L126" i="26"/>
  <c r="K126" i="26"/>
  <c r="I126" i="26"/>
  <c r="G126" i="26"/>
  <c r="E126" i="26"/>
  <c r="D126" i="26"/>
  <c r="C126" i="26"/>
  <c r="B126" i="26"/>
  <c r="M125" i="26"/>
  <c r="L125" i="26"/>
  <c r="K125" i="26"/>
  <c r="I125" i="26"/>
  <c r="G125" i="26"/>
  <c r="E125" i="26"/>
  <c r="D125" i="26"/>
  <c r="C125" i="26"/>
  <c r="B125" i="26"/>
  <c r="M124" i="26"/>
  <c r="L124" i="26"/>
  <c r="K124" i="26"/>
  <c r="I124" i="26"/>
  <c r="G124" i="26"/>
  <c r="E124" i="26"/>
  <c r="D124" i="26"/>
  <c r="C124" i="26"/>
  <c r="B124" i="26"/>
  <c r="M123" i="26"/>
  <c r="L123" i="26"/>
  <c r="K123" i="26"/>
  <c r="I123" i="26"/>
  <c r="G123" i="26"/>
  <c r="E123" i="26"/>
  <c r="D123" i="26"/>
  <c r="C123" i="26"/>
  <c r="B123" i="26"/>
  <c r="M122" i="26"/>
  <c r="L122" i="26"/>
  <c r="K122" i="26"/>
  <c r="I122" i="26"/>
  <c r="G122" i="26"/>
  <c r="E122" i="26"/>
  <c r="D122" i="26"/>
  <c r="C122" i="26"/>
  <c r="B122" i="26"/>
  <c r="M121" i="26"/>
  <c r="L121" i="26"/>
  <c r="K121" i="26"/>
  <c r="I121" i="26"/>
  <c r="G121" i="26"/>
  <c r="E121" i="26"/>
  <c r="D121" i="26"/>
  <c r="C121" i="26"/>
  <c r="B121" i="26"/>
  <c r="M120" i="26"/>
  <c r="L120" i="26"/>
  <c r="K120" i="26"/>
  <c r="I120" i="26"/>
  <c r="G120" i="26"/>
  <c r="E120" i="26"/>
  <c r="D120" i="26"/>
  <c r="C120" i="26"/>
  <c r="B120" i="26"/>
  <c r="N119" i="26"/>
  <c r="M119" i="26"/>
  <c r="L119" i="26"/>
  <c r="K119" i="26"/>
  <c r="J119" i="26"/>
  <c r="I119" i="26"/>
  <c r="H119" i="26"/>
  <c r="G119" i="26"/>
  <c r="F119" i="26"/>
  <c r="E119" i="26"/>
  <c r="D119" i="26"/>
  <c r="C119" i="26"/>
  <c r="B119" i="26"/>
  <c r="N118" i="26"/>
  <c r="M118" i="26"/>
  <c r="L118" i="26"/>
  <c r="K118" i="26"/>
  <c r="J118" i="26"/>
  <c r="I118" i="26"/>
  <c r="H118" i="26"/>
  <c r="G118" i="26"/>
  <c r="F118" i="26"/>
  <c r="E118" i="26"/>
  <c r="D118" i="26"/>
  <c r="C118" i="26"/>
  <c r="B118" i="26"/>
  <c r="N117" i="26"/>
  <c r="M117" i="26"/>
  <c r="L117" i="26"/>
  <c r="K117" i="26"/>
  <c r="J117" i="26"/>
  <c r="I117" i="26"/>
  <c r="H117" i="26"/>
  <c r="G117" i="26"/>
  <c r="F117" i="26"/>
  <c r="E117" i="26"/>
  <c r="D117" i="26"/>
  <c r="C117" i="26"/>
  <c r="B117" i="26"/>
  <c r="B116" i="26"/>
  <c r="N115" i="26"/>
  <c r="M115" i="26"/>
  <c r="L115" i="26"/>
  <c r="K115" i="26"/>
  <c r="J115" i="26"/>
  <c r="I115" i="26"/>
  <c r="H115" i="26"/>
  <c r="G115" i="26"/>
  <c r="F115" i="26"/>
  <c r="E115" i="26"/>
  <c r="D115" i="26"/>
  <c r="C115" i="26"/>
  <c r="B115" i="26"/>
  <c r="N114" i="26"/>
  <c r="M114" i="26"/>
  <c r="L114" i="26"/>
  <c r="K114" i="26"/>
  <c r="I114" i="26"/>
  <c r="G114" i="26"/>
  <c r="F114" i="26"/>
  <c r="E114" i="26"/>
  <c r="D114" i="26"/>
  <c r="C114" i="26"/>
  <c r="B114" i="26"/>
  <c r="N113" i="26"/>
  <c r="M113" i="26"/>
  <c r="L113" i="26"/>
  <c r="K113" i="26"/>
  <c r="J113" i="26"/>
  <c r="I113" i="26"/>
  <c r="H113" i="26"/>
  <c r="G113" i="26"/>
  <c r="F113" i="26"/>
  <c r="E113" i="26"/>
  <c r="D113" i="26"/>
  <c r="C113" i="26"/>
  <c r="B113" i="26"/>
  <c r="N112" i="26"/>
  <c r="M112" i="26"/>
  <c r="L112" i="26"/>
  <c r="K112" i="26"/>
  <c r="I112" i="26"/>
  <c r="G112" i="26"/>
  <c r="E112" i="26"/>
  <c r="D112" i="26"/>
  <c r="C112" i="26"/>
  <c r="B112" i="26"/>
  <c r="N111" i="26"/>
  <c r="M111" i="26"/>
  <c r="L111" i="26"/>
  <c r="K111" i="26"/>
  <c r="I111" i="26"/>
  <c r="G111" i="26"/>
  <c r="E111" i="26"/>
  <c r="D111" i="26"/>
  <c r="C111" i="26"/>
  <c r="B111" i="26"/>
  <c r="N110" i="26"/>
  <c r="M110" i="26"/>
  <c r="L110" i="26"/>
  <c r="K110" i="26"/>
  <c r="I110" i="26"/>
  <c r="G110" i="26"/>
  <c r="E110" i="26"/>
  <c r="D110" i="26"/>
  <c r="C110" i="26"/>
  <c r="B110" i="26"/>
  <c r="N109" i="26"/>
  <c r="M109" i="26"/>
  <c r="L109" i="26"/>
  <c r="K109" i="26"/>
  <c r="I109" i="26"/>
  <c r="G109" i="26"/>
  <c r="E109" i="26"/>
  <c r="D109" i="26"/>
  <c r="C109" i="26"/>
  <c r="B109" i="26"/>
  <c r="N108" i="26"/>
  <c r="M108" i="26"/>
  <c r="L108" i="26"/>
  <c r="K108" i="26"/>
  <c r="I108" i="26"/>
  <c r="G108" i="26"/>
  <c r="E108" i="26"/>
  <c r="D108" i="26"/>
  <c r="C108" i="26"/>
  <c r="B108" i="26"/>
  <c r="N107" i="26"/>
  <c r="M107" i="26"/>
  <c r="L107" i="26"/>
  <c r="K107" i="26"/>
  <c r="I107" i="26"/>
  <c r="G107" i="26"/>
  <c r="E107" i="26"/>
  <c r="D107" i="26"/>
  <c r="C107" i="26"/>
  <c r="B107" i="26"/>
  <c r="N106" i="26"/>
  <c r="M106" i="26"/>
  <c r="L106" i="26"/>
  <c r="K106" i="26"/>
  <c r="I106" i="26"/>
  <c r="G106" i="26"/>
  <c r="E106" i="26"/>
  <c r="D106" i="26"/>
  <c r="C106" i="26"/>
  <c r="B106" i="26"/>
  <c r="N105" i="26"/>
  <c r="M105" i="26"/>
  <c r="L105" i="26"/>
  <c r="K105" i="26"/>
  <c r="I105" i="26"/>
  <c r="G105" i="26"/>
  <c r="E105" i="26"/>
  <c r="D105" i="26"/>
  <c r="C105" i="26"/>
  <c r="B105" i="26"/>
  <c r="N104" i="26"/>
  <c r="M104" i="26"/>
  <c r="L104" i="26"/>
  <c r="K104" i="26"/>
  <c r="I104" i="26"/>
  <c r="G104" i="26"/>
  <c r="E104" i="26"/>
  <c r="D104" i="26"/>
  <c r="C104" i="26"/>
  <c r="B104" i="26"/>
  <c r="N103" i="26"/>
  <c r="M103" i="26"/>
  <c r="L103" i="26"/>
  <c r="K103" i="26"/>
  <c r="I103" i="26"/>
  <c r="G103" i="26"/>
  <c r="E103" i="26"/>
  <c r="D103" i="26"/>
  <c r="C103" i="26"/>
  <c r="B103" i="26"/>
  <c r="N102" i="26"/>
  <c r="M102" i="26"/>
  <c r="K102" i="26"/>
  <c r="J102" i="26"/>
  <c r="I102" i="26"/>
  <c r="H102" i="26"/>
  <c r="G102" i="26"/>
  <c r="F102" i="26"/>
  <c r="E102" i="26"/>
  <c r="D102" i="26"/>
  <c r="C102" i="26"/>
  <c r="B102" i="26"/>
  <c r="N101" i="26"/>
  <c r="M101" i="26"/>
  <c r="K101" i="26"/>
  <c r="J101" i="26"/>
  <c r="I101" i="26"/>
  <c r="H101" i="26"/>
  <c r="G101" i="26"/>
  <c r="F101" i="26"/>
  <c r="E101" i="26"/>
  <c r="D101" i="26"/>
  <c r="C101" i="26"/>
  <c r="B101" i="26"/>
  <c r="N100" i="26"/>
  <c r="M100" i="26"/>
  <c r="L100" i="26"/>
  <c r="K100" i="26"/>
  <c r="J100" i="26"/>
  <c r="I100" i="26"/>
  <c r="H100" i="26"/>
  <c r="G100" i="26"/>
  <c r="F100" i="26"/>
  <c r="E100" i="26"/>
  <c r="D100" i="26"/>
  <c r="C100" i="26"/>
  <c r="B100" i="26"/>
  <c r="B99" i="26"/>
  <c r="N98" i="26"/>
  <c r="M98" i="26"/>
  <c r="L98" i="26"/>
  <c r="K98" i="26"/>
  <c r="J98" i="26"/>
  <c r="I98" i="26"/>
  <c r="H98" i="26"/>
  <c r="G98" i="26"/>
  <c r="F98" i="26"/>
  <c r="E98" i="26"/>
  <c r="D98" i="26"/>
  <c r="C98" i="26"/>
  <c r="B98" i="26"/>
  <c r="N97" i="26"/>
  <c r="M97" i="26"/>
  <c r="L97" i="26"/>
  <c r="K97" i="26"/>
  <c r="I97" i="26"/>
  <c r="G97" i="26"/>
  <c r="F97" i="26"/>
  <c r="E97" i="26"/>
  <c r="D97" i="26"/>
  <c r="C97" i="26"/>
  <c r="B97" i="26"/>
  <c r="N96" i="26"/>
  <c r="M96" i="26"/>
  <c r="L96" i="26"/>
  <c r="K96" i="26"/>
  <c r="J96" i="26"/>
  <c r="I96" i="26"/>
  <c r="H96" i="26"/>
  <c r="G96" i="26"/>
  <c r="F96" i="26"/>
  <c r="E96" i="26"/>
  <c r="D96" i="26"/>
  <c r="C96" i="26"/>
  <c r="B96" i="26"/>
  <c r="N95" i="26"/>
  <c r="M95" i="26"/>
  <c r="L95" i="26"/>
  <c r="K95" i="26"/>
  <c r="I95" i="26"/>
  <c r="G95" i="26"/>
  <c r="E95" i="26"/>
  <c r="D95" i="26"/>
  <c r="C95" i="26"/>
  <c r="B95" i="26"/>
  <c r="N94" i="26"/>
  <c r="M94" i="26"/>
  <c r="L94" i="26"/>
  <c r="K94" i="26"/>
  <c r="I94" i="26"/>
  <c r="G94" i="26"/>
  <c r="E94" i="26"/>
  <c r="D94" i="26"/>
  <c r="C94" i="26"/>
  <c r="B94" i="26"/>
  <c r="N93" i="26"/>
  <c r="M93" i="26"/>
  <c r="L93" i="26"/>
  <c r="K93" i="26"/>
  <c r="I93" i="26"/>
  <c r="G93" i="26"/>
  <c r="E93" i="26"/>
  <c r="D93" i="26"/>
  <c r="C93" i="26"/>
  <c r="B93" i="26"/>
  <c r="N92" i="26"/>
  <c r="M92" i="26"/>
  <c r="L92" i="26"/>
  <c r="K92" i="26"/>
  <c r="I92" i="26"/>
  <c r="G92" i="26"/>
  <c r="E92" i="26"/>
  <c r="D92" i="26"/>
  <c r="C92" i="26"/>
  <c r="B92" i="26"/>
  <c r="N91" i="26"/>
  <c r="M91" i="26"/>
  <c r="L91" i="26"/>
  <c r="K91" i="26"/>
  <c r="I91" i="26"/>
  <c r="G91" i="26"/>
  <c r="E91" i="26"/>
  <c r="D91" i="26"/>
  <c r="C91" i="26"/>
  <c r="B91" i="26"/>
  <c r="N90" i="26"/>
  <c r="M90" i="26"/>
  <c r="L90" i="26"/>
  <c r="K90" i="26"/>
  <c r="I90" i="26"/>
  <c r="G90" i="26"/>
  <c r="E90" i="26"/>
  <c r="D90" i="26"/>
  <c r="C90" i="26"/>
  <c r="B90" i="26"/>
  <c r="N89" i="26"/>
  <c r="M89" i="26"/>
  <c r="L89" i="26"/>
  <c r="K89" i="26"/>
  <c r="I89" i="26"/>
  <c r="G89" i="26"/>
  <c r="E89" i="26"/>
  <c r="D89" i="26"/>
  <c r="C89" i="26"/>
  <c r="B89" i="26"/>
  <c r="N88" i="26"/>
  <c r="M88" i="26"/>
  <c r="L88" i="26"/>
  <c r="K88" i="26"/>
  <c r="I88" i="26"/>
  <c r="G88" i="26"/>
  <c r="E88" i="26"/>
  <c r="D88" i="26"/>
  <c r="C88" i="26"/>
  <c r="B88" i="26"/>
  <c r="N87" i="26"/>
  <c r="M87" i="26"/>
  <c r="L87" i="26"/>
  <c r="K87" i="26"/>
  <c r="I87" i="26"/>
  <c r="G87" i="26"/>
  <c r="E87" i="26"/>
  <c r="D87" i="26"/>
  <c r="C87" i="26"/>
  <c r="B87" i="26"/>
  <c r="N86" i="26"/>
  <c r="M86" i="26"/>
  <c r="L86" i="26"/>
  <c r="K86" i="26"/>
  <c r="I86" i="26"/>
  <c r="G86" i="26"/>
  <c r="E86" i="26"/>
  <c r="D86" i="26"/>
  <c r="C86" i="26"/>
  <c r="B86" i="26"/>
  <c r="N85" i="26"/>
  <c r="M85" i="26"/>
  <c r="L85" i="26"/>
  <c r="K85" i="26"/>
  <c r="J85" i="26"/>
  <c r="I85" i="26"/>
  <c r="H85" i="26"/>
  <c r="G85" i="26"/>
  <c r="F85" i="26"/>
  <c r="E85" i="26"/>
  <c r="D85" i="26"/>
  <c r="C85" i="26"/>
  <c r="B85" i="26"/>
  <c r="N84" i="26"/>
  <c r="M84" i="26"/>
  <c r="L84" i="26"/>
  <c r="K84" i="26"/>
  <c r="J84" i="26"/>
  <c r="I84" i="26"/>
  <c r="H84" i="26"/>
  <c r="G84" i="26"/>
  <c r="F84" i="26"/>
  <c r="E84" i="26"/>
  <c r="D84" i="26"/>
  <c r="C84" i="26"/>
  <c r="B84" i="26"/>
  <c r="N83" i="26"/>
  <c r="M83" i="26"/>
  <c r="L83" i="26"/>
  <c r="K83" i="26"/>
  <c r="J83" i="26"/>
  <c r="I83" i="26"/>
  <c r="H83" i="26"/>
  <c r="G83" i="26"/>
  <c r="F83" i="26"/>
  <c r="E83" i="26"/>
  <c r="D83" i="26"/>
  <c r="C83" i="26"/>
  <c r="B83" i="26"/>
  <c r="N82" i="26"/>
  <c r="M82" i="26"/>
  <c r="L82" i="26"/>
  <c r="K82" i="26"/>
  <c r="J82" i="26"/>
  <c r="I82" i="26"/>
  <c r="H82" i="26"/>
  <c r="G82" i="26"/>
  <c r="F82" i="26"/>
  <c r="E82" i="26"/>
  <c r="D82" i="26"/>
  <c r="C82" i="26"/>
  <c r="B82" i="26"/>
  <c r="B81" i="26"/>
  <c r="N80" i="26"/>
  <c r="M80" i="26"/>
  <c r="L80" i="26"/>
  <c r="K80" i="26"/>
  <c r="J80" i="26"/>
  <c r="I80" i="26"/>
  <c r="H80" i="26"/>
  <c r="G80" i="26"/>
  <c r="F80" i="26"/>
  <c r="E80" i="26"/>
  <c r="D80" i="26"/>
  <c r="C80" i="26"/>
  <c r="B80" i="26"/>
  <c r="N79" i="26"/>
  <c r="M79" i="26"/>
  <c r="L79" i="26"/>
  <c r="K79" i="26"/>
  <c r="I79" i="26"/>
  <c r="G79" i="26"/>
  <c r="F79" i="26"/>
  <c r="E79" i="26"/>
  <c r="D79" i="26"/>
  <c r="C79" i="26"/>
  <c r="B79" i="26"/>
  <c r="N78" i="26"/>
  <c r="M78" i="26"/>
  <c r="L78" i="26"/>
  <c r="K78" i="26"/>
  <c r="J78" i="26"/>
  <c r="I78" i="26"/>
  <c r="H78" i="26"/>
  <c r="G78" i="26"/>
  <c r="F78" i="26"/>
  <c r="E78" i="26"/>
  <c r="D78" i="26"/>
  <c r="C78" i="26"/>
  <c r="B78" i="26"/>
  <c r="N77" i="26"/>
  <c r="M77" i="26"/>
  <c r="L77" i="26"/>
  <c r="K77" i="26"/>
  <c r="I77" i="26"/>
  <c r="G77" i="26"/>
  <c r="E77" i="26"/>
  <c r="D77" i="26"/>
  <c r="C77" i="26"/>
  <c r="B77" i="26"/>
  <c r="N76" i="26"/>
  <c r="M76" i="26"/>
  <c r="L76" i="26"/>
  <c r="K76" i="26"/>
  <c r="I76" i="26"/>
  <c r="G76" i="26"/>
  <c r="E76" i="26"/>
  <c r="D76" i="26"/>
  <c r="C76" i="26"/>
  <c r="B76" i="26"/>
  <c r="N75" i="26"/>
  <c r="M75" i="26"/>
  <c r="L75" i="26"/>
  <c r="K75" i="26"/>
  <c r="I75" i="26"/>
  <c r="G75" i="26"/>
  <c r="E75" i="26"/>
  <c r="D75" i="26"/>
  <c r="C75" i="26"/>
  <c r="B75" i="26"/>
  <c r="N74" i="26"/>
  <c r="M74" i="26"/>
  <c r="L74" i="26"/>
  <c r="K74" i="26"/>
  <c r="I74" i="26"/>
  <c r="G74" i="26"/>
  <c r="E74" i="26"/>
  <c r="D74" i="26"/>
  <c r="C74" i="26"/>
  <c r="B74" i="26"/>
  <c r="N73" i="26"/>
  <c r="M73" i="26"/>
  <c r="L73" i="26"/>
  <c r="K73" i="26"/>
  <c r="I73" i="26"/>
  <c r="G73" i="26"/>
  <c r="E73" i="26"/>
  <c r="D73" i="26"/>
  <c r="C73" i="26"/>
  <c r="B73" i="26"/>
  <c r="N72" i="26"/>
  <c r="M72" i="26"/>
  <c r="L72" i="26"/>
  <c r="K72" i="26"/>
  <c r="I72" i="26"/>
  <c r="G72" i="26"/>
  <c r="E72" i="26"/>
  <c r="D72" i="26"/>
  <c r="C72" i="26"/>
  <c r="B72" i="26"/>
  <c r="N71" i="26"/>
  <c r="M71" i="26"/>
  <c r="L71" i="26"/>
  <c r="K71" i="26"/>
  <c r="I71" i="26"/>
  <c r="G71" i="26"/>
  <c r="E71" i="26"/>
  <c r="D71" i="26"/>
  <c r="C71" i="26"/>
  <c r="B71" i="26"/>
  <c r="N70" i="26"/>
  <c r="M70" i="26"/>
  <c r="L70" i="26"/>
  <c r="K70" i="26"/>
  <c r="I70" i="26"/>
  <c r="G70" i="26"/>
  <c r="E70" i="26"/>
  <c r="D70" i="26"/>
  <c r="C70" i="26"/>
  <c r="B70" i="26"/>
  <c r="N69" i="26"/>
  <c r="M69" i="26"/>
  <c r="L69" i="26"/>
  <c r="K69" i="26"/>
  <c r="I69" i="26"/>
  <c r="G69" i="26"/>
  <c r="E69" i="26"/>
  <c r="D69" i="26"/>
  <c r="C69" i="26"/>
  <c r="B69" i="26"/>
  <c r="N68" i="26"/>
  <c r="M68" i="26"/>
  <c r="L68" i="26"/>
  <c r="K68" i="26"/>
  <c r="I68" i="26"/>
  <c r="G68" i="26"/>
  <c r="E68" i="26"/>
  <c r="D68" i="26"/>
  <c r="C68" i="26"/>
  <c r="B68" i="26"/>
  <c r="N67" i="26"/>
  <c r="M67" i="26"/>
  <c r="L67" i="26"/>
  <c r="K67" i="26"/>
  <c r="J67" i="26"/>
  <c r="I67" i="26"/>
  <c r="H67" i="26"/>
  <c r="G67" i="26"/>
  <c r="F67" i="26"/>
  <c r="E67" i="26"/>
  <c r="D67" i="26"/>
  <c r="C67" i="26"/>
  <c r="B67" i="26"/>
  <c r="N66" i="26"/>
  <c r="M66" i="26"/>
  <c r="L66" i="26"/>
  <c r="K66" i="26"/>
  <c r="J66" i="26"/>
  <c r="I66" i="26"/>
  <c r="H66" i="26"/>
  <c r="G66" i="26"/>
  <c r="F66" i="26"/>
  <c r="E66" i="26"/>
  <c r="D66" i="26"/>
  <c r="C66" i="26"/>
  <c r="B66" i="26"/>
  <c r="N65" i="26"/>
  <c r="M65" i="26"/>
  <c r="L65" i="26"/>
  <c r="K65" i="26"/>
  <c r="J65" i="26"/>
  <c r="I65" i="26"/>
  <c r="H65" i="26"/>
  <c r="G65" i="26"/>
  <c r="F65" i="26"/>
  <c r="E65" i="26"/>
  <c r="D65" i="26"/>
  <c r="C65" i="26"/>
  <c r="B65" i="26"/>
  <c r="B64" i="26"/>
  <c r="N63" i="26"/>
  <c r="M63" i="26"/>
  <c r="L63" i="26"/>
  <c r="K63" i="26"/>
  <c r="J63" i="26"/>
  <c r="I63" i="26"/>
  <c r="H63" i="26"/>
  <c r="G63" i="26"/>
  <c r="F63" i="26"/>
  <c r="E63" i="26"/>
  <c r="D63" i="26"/>
  <c r="C63" i="26"/>
  <c r="B63" i="26"/>
  <c r="M62" i="26"/>
  <c r="L62" i="26"/>
  <c r="K62" i="26"/>
  <c r="J62" i="26"/>
  <c r="I62" i="26"/>
  <c r="H62" i="26"/>
  <c r="G62" i="26"/>
  <c r="F62" i="26"/>
  <c r="E62" i="26"/>
  <c r="D62" i="26"/>
  <c r="C62" i="26"/>
  <c r="B62" i="26"/>
  <c r="N61" i="26"/>
  <c r="M61" i="26"/>
  <c r="L61" i="26"/>
  <c r="K61" i="26"/>
  <c r="J61" i="26"/>
  <c r="I61" i="26"/>
  <c r="H61" i="26"/>
  <c r="G61" i="26"/>
  <c r="F61" i="26"/>
  <c r="E61" i="26"/>
  <c r="D61" i="26"/>
  <c r="C61" i="26"/>
  <c r="B61" i="26"/>
  <c r="M60" i="26"/>
  <c r="K60" i="26"/>
  <c r="J60" i="26"/>
  <c r="I60" i="26"/>
  <c r="G60" i="26"/>
  <c r="F60" i="26"/>
  <c r="E60" i="26"/>
  <c r="D60" i="26"/>
  <c r="C60" i="26"/>
  <c r="B60" i="26"/>
  <c r="M59" i="26"/>
  <c r="K59" i="26"/>
  <c r="J59" i="26"/>
  <c r="I59" i="26"/>
  <c r="G59" i="26"/>
  <c r="F59" i="26"/>
  <c r="E59" i="26"/>
  <c r="D59" i="26"/>
  <c r="C59" i="26"/>
  <c r="B59" i="26"/>
  <c r="M58" i="26"/>
  <c r="K58" i="26"/>
  <c r="J58" i="26"/>
  <c r="I58" i="26"/>
  <c r="G58" i="26"/>
  <c r="F58" i="26"/>
  <c r="E58" i="26"/>
  <c r="D58" i="26"/>
  <c r="C58" i="26"/>
  <c r="B58" i="26"/>
  <c r="M57" i="26"/>
  <c r="K57" i="26"/>
  <c r="J57" i="26"/>
  <c r="I57" i="26"/>
  <c r="G57" i="26"/>
  <c r="F57" i="26"/>
  <c r="E57" i="26"/>
  <c r="D57" i="26"/>
  <c r="C57" i="26"/>
  <c r="B57" i="26"/>
  <c r="M56" i="26"/>
  <c r="K56" i="26"/>
  <c r="J56" i="26"/>
  <c r="I56" i="26"/>
  <c r="G56" i="26"/>
  <c r="F56" i="26"/>
  <c r="E56" i="26"/>
  <c r="D56" i="26"/>
  <c r="C56" i="26"/>
  <c r="B56" i="26"/>
  <c r="M55" i="26"/>
  <c r="K55" i="26"/>
  <c r="J55" i="26"/>
  <c r="I55" i="26"/>
  <c r="G55" i="26"/>
  <c r="F55" i="26"/>
  <c r="E55" i="26"/>
  <c r="D55" i="26"/>
  <c r="C55" i="26"/>
  <c r="B55" i="26"/>
  <c r="M54" i="26"/>
  <c r="K54" i="26"/>
  <c r="J54" i="26"/>
  <c r="I54" i="26"/>
  <c r="G54" i="26"/>
  <c r="F54" i="26"/>
  <c r="E54" i="26"/>
  <c r="D54" i="26"/>
  <c r="C54" i="26"/>
  <c r="B54" i="26"/>
  <c r="M53" i="26"/>
  <c r="K53" i="26"/>
  <c r="J53" i="26"/>
  <c r="I53" i="26"/>
  <c r="G53" i="26"/>
  <c r="F53" i="26"/>
  <c r="E53" i="26"/>
  <c r="D53" i="26"/>
  <c r="C53" i="26"/>
  <c r="B53" i="26"/>
  <c r="M52" i="26"/>
  <c r="K52" i="26"/>
  <c r="J52" i="26"/>
  <c r="I52" i="26"/>
  <c r="G52" i="26"/>
  <c r="F52" i="26"/>
  <c r="E52" i="26"/>
  <c r="D52" i="26"/>
  <c r="C52" i="26"/>
  <c r="B52" i="26"/>
  <c r="M51" i="26"/>
  <c r="K51" i="26"/>
  <c r="J51" i="26"/>
  <c r="I51" i="26"/>
  <c r="G51" i="26"/>
  <c r="F51" i="26"/>
  <c r="E51" i="26"/>
  <c r="D51" i="26"/>
  <c r="C51" i="26"/>
  <c r="B51" i="26"/>
  <c r="N50" i="26"/>
  <c r="M50" i="26"/>
  <c r="L50" i="26"/>
  <c r="K50" i="26"/>
  <c r="J50" i="26"/>
  <c r="I50" i="26"/>
  <c r="H50" i="26"/>
  <c r="G50" i="26"/>
  <c r="F50" i="26"/>
  <c r="E50" i="26"/>
  <c r="D50" i="26"/>
  <c r="C50" i="26"/>
  <c r="B50" i="26"/>
  <c r="N49" i="26"/>
  <c r="M49" i="26"/>
  <c r="L49" i="26"/>
  <c r="K49" i="26"/>
  <c r="J49" i="26"/>
  <c r="I49" i="26"/>
  <c r="H49" i="26"/>
  <c r="G49" i="26"/>
  <c r="F49" i="26"/>
  <c r="E49" i="26"/>
  <c r="D49" i="26"/>
  <c r="C49" i="26"/>
  <c r="B49" i="26"/>
  <c r="N48" i="26"/>
  <c r="M48" i="26"/>
  <c r="L48" i="26"/>
  <c r="K48" i="26"/>
  <c r="J48" i="26"/>
  <c r="I48" i="26"/>
  <c r="H48" i="26"/>
  <c r="G48" i="26"/>
  <c r="F48" i="26"/>
  <c r="E48" i="26"/>
  <c r="D48" i="26"/>
  <c r="C48" i="26"/>
  <c r="B48" i="26"/>
  <c r="B47" i="26"/>
  <c r="N46" i="26"/>
  <c r="M46" i="26"/>
  <c r="L46" i="26"/>
  <c r="K46" i="26"/>
  <c r="J46" i="26"/>
  <c r="I46" i="26"/>
  <c r="H46" i="26"/>
  <c r="G46" i="26"/>
  <c r="F46" i="26"/>
  <c r="E46" i="26"/>
  <c r="D46" i="26"/>
  <c r="C46" i="26"/>
  <c r="B46" i="26"/>
  <c r="M45" i="26"/>
  <c r="L45" i="26"/>
  <c r="K45" i="26"/>
  <c r="I45" i="26"/>
  <c r="G45" i="26"/>
  <c r="F45" i="26"/>
  <c r="E45" i="26"/>
  <c r="D45" i="26"/>
  <c r="C45" i="26"/>
  <c r="B45" i="26"/>
  <c r="N44" i="26"/>
  <c r="M44" i="26"/>
  <c r="L44" i="26"/>
  <c r="K44" i="26"/>
  <c r="J44" i="26"/>
  <c r="I44" i="26"/>
  <c r="H44" i="26"/>
  <c r="G44" i="26"/>
  <c r="F44" i="26"/>
  <c r="E44" i="26"/>
  <c r="D44" i="26"/>
  <c r="C44" i="26"/>
  <c r="B44" i="26"/>
  <c r="M43" i="26"/>
  <c r="L43" i="26"/>
  <c r="K43" i="26"/>
  <c r="I43" i="26"/>
  <c r="G43" i="26"/>
  <c r="E43" i="26"/>
  <c r="D43" i="26"/>
  <c r="C43" i="26"/>
  <c r="B43" i="26"/>
  <c r="M42" i="26"/>
  <c r="L42" i="26"/>
  <c r="K42" i="26"/>
  <c r="I42" i="26"/>
  <c r="G42" i="26"/>
  <c r="E42" i="26"/>
  <c r="D42" i="26"/>
  <c r="C42" i="26"/>
  <c r="B42" i="26"/>
  <c r="M41" i="26"/>
  <c r="L41" i="26"/>
  <c r="K41" i="26"/>
  <c r="I41" i="26"/>
  <c r="G41" i="26"/>
  <c r="E41" i="26"/>
  <c r="D41" i="26"/>
  <c r="C41" i="26"/>
  <c r="B41" i="26"/>
  <c r="M40" i="26"/>
  <c r="L40" i="26"/>
  <c r="K40" i="26"/>
  <c r="I40" i="26"/>
  <c r="G40" i="26"/>
  <c r="E40" i="26"/>
  <c r="D40" i="26"/>
  <c r="C40" i="26"/>
  <c r="B40" i="26"/>
  <c r="M39" i="26"/>
  <c r="L39" i="26"/>
  <c r="K39" i="26"/>
  <c r="I39" i="26"/>
  <c r="G39" i="26"/>
  <c r="E39" i="26"/>
  <c r="D39" i="26"/>
  <c r="C39" i="26"/>
  <c r="B39" i="26"/>
  <c r="M38" i="26"/>
  <c r="L38" i="26"/>
  <c r="K38" i="26"/>
  <c r="I38" i="26"/>
  <c r="G38" i="26"/>
  <c r="E38" i="26"/>
  <c r="D38" i="26"/>
  <c r="C38" i="26"/>
  <c r="B38" i="26"/>
  <c r="M37" i="26"/>
  <c r="L37" i="26"/>
  <c r="K37" i="26"/>
  <c r="I37" i="26"/>
  <c r="G37" i="26"/>
  <c r="E37" i="26"/>
  <c r="D37" i="26"/>
  <c r="C37" i="26"/>
  <c r="B37" i="26"/>
  <c r="M36" i="26"/>
  <c r="L36" i="26"/>
  <c r="K36" i="26"/>
  <c r="I36" i="26"/>
  <c r="G36" i="26"/>
  <c r="E36" i="26"/>
  <c r="D36" i="26"/>
  <c r="C36" i="26"/>
  <c r="B36" i="26"/>
  <c r="M35" i="26"/>
  <c r="L35" i="26"/>
  <c r="K35" i="26"/>
  <c r="I35" i="26"/>
  <c r="G35" i="26"/>
  <c r="E35" i="26"/>
  <c r="D35" i="26"/>
  <c r="C35" i="26"/>
  <c r="B35" i="26"/>
  <c r="M34" i="26"/>
  <c r="L34" i="26"/>
  <c r="K34" i="26"/>
  <c r="I34" i="26"/>
  <c r="G34" i="26"/>
  <c r="E34" i="26"/>
  <c r="D34" i="26"/>
  <c r="C34" i="26"/>
  <c r="B34" i="26"/>
  <c r="N33" i="26"/>
  <c r="M33" i="26"/>
  <c r="L33" i="26"/>
  <c r="K33" i="26"/>
  <c r="J33" i="26"/>
  <c r="I33" i="26"/>
  <c r="H33" i="26"/>
  <c r="G33" i="26"/>
  <c r="F33" i="26"/>
  <c r="E33" i="26"/>
  <c r="D33" i="26"/>
  <c r="C33" i="26"/>
  <c r="B33" i="26"/>
  <c r="N32" i="26"/>
  <c r="M32" i="26"/>
  <c r="L32" i="26"/>
  <c r="K32" i="26"/>
  <c r="J32" i="26"/>
  <c r="I32" i="26"/>
  <c r="H32" i="26"/>
  <c r="G32" i="26"/>
  <c r="F32" i="26"/>
  <c r="E32" i="26"/>
  <c r="D32" i="26"/>
  <c r="C32" i="26"/>
  <c r="B32" i="26"/>
  <c r="N31" i="26"/>
  <c r="M31" i="26"/>
  <c r="L31" i="26"/>
  <c r="K31" i="26"/>
  <c r="J31" i="26"/>
  <c r="I31" i="26"/>
  <c r="H31" i="26"/>
  <c r="G31" i="26"/>
  <c r="F31" i="26"/>
  <c r="E31" i="26"/>
  <c r="D31" i="26"/>
  <c r="C31" i="26"/>
  <c r="B31" i="26"/>
  <c r="B30" i="26"/>
  <c r="N29" i="26"/>
  <c r="M29" i="26"/>
  <c r="L29" i="26"/>
  <c r="K29" i="26"/>
  <c r="J29" i="26"/>
  <c r="I29" i="26"/>
  <c r="H29" i="26"/>
  <c r="G29" i="26"/>
  <c r="F29" i="26"/>
  <c r="E29" i="26"/>
  <c r="D29" i="26"/>
  <c r="C29" i="26"/>
  <c r="B29" i="26"/>
  <c r="M28" i="26"/>
  <c r="L28" i="26"/>
  <c r="K28" i="26"/>
  <c r="I28" i="26"/>
  <c r="G28" i="26"/>
  <c r="F28" i="26"/>
  <c r="E28" i="26"/>
  <c r="D28" i="26"/>
  <c r="C28" i="26"/>
  <c r="B28" i="26"/>
  <c r="N27" i="26"/>
  <c r="M27" i="26"/>
  <c r="L27" i="26"/>
  <c r="K27" i="26"/>
  <c r="J27" i="26"/>
  <c r="I27" i="26"/>
  <c r="H27" i="26"/>
  <c r="G27" i="26"/>
  <c r="F27" i="26"/>
  <c r="E27" i="26"/>
  <c r="D27" i="26"/>
  <c r="C27" i="26"/>
  <c r="B27" i="26"/>
  <c r="M26" i="26"/>
  <c r="L26" i="26"/>
  <c r="K26" i="26"/>
  <c r="I26" i="26"/>
  <c r="G26" i="26"/>
  <c r="E26" i="26"/>
  <c r="D26" i="26"/>
  <c r="C26" i="26"/>
  <c r="B26" i="26"/>
  <c r="M25" i="26"/>
  <c r="L25" i="26"/>
  <c r="K25" i="26"/>
  <c r="I25" i="26"/>
  <c r="G25" i="26"/>
  <c r="E25" i="26"/>
  <c r="D25" i="26"/>
  <c r="C25" i="26"/>
  <c r="B25" i="26"/>
  <c r="M24" i="26"/>
  <c r="L24" i="26"/>
  <c r="K24" i="26"/>
  <c r="I24" i="26"/>
  <c r="G24" i="26"/>
  <c r="E24" i="26"/>
  <c r="D24" i="26"/>
  <c r="C24" i="26"/>
  <c r="B24" i="26"/>
  <c r="M23" i="26"/>
  <c r="L23" i="26"/>
  <c r="K23" i="26"/>
  <c r="I23" i="26"/>
  <c r="G23" i="26"/>
  <c r="E23" i="26"/>
  <c r="D23" i="26"/>
  <c r="C23" i="26"/>
  <c r="B23" i="26"/>
  <c r="M22" i="26"/>
  <c r="L22" i="26"/>
  <c r="K22" i="26"/>
  <c r="I22" i="26"/>
  <c r="G22" i="26"/>
  <c r="E22" i="26"/>
  <c r="D22" i="26"/>
  <c r="C22" i="26"/>
  <c r="B22" i="26"/>
  <c r="M21" i="26"/>
  <c r="L21" i="26"/>
  <c r="K21" i="26"/>
  <c r="I21" i="26"/>
  <c r="G21" i="26"/>
  <c r="E21" i="26"/>
  <c r="D21" i="26"/>
  <c r="C21" i="26"/>
  <c r="B21" i="26"/>
  <c r="M20" i="26"/>
  <c r="L20" i="26"/>
  <c r="K20" i="26"/>
  <c r="I20" i="26"/>
  <c r="G20" i="26"/>
  <c r="E20" i="26"/>
  <c r="D20" i="26"/>
  <c r="C20" i="26"/>
  <c r="B20" i="26"/>
  <c r="M19" i="26"/>
  <c r="L19" i="26"/>
  <c r="K19" i="26"/>
  <c r="I19" i="26"/>
  <c r="G19" i="26"/>
  <c r="E19" i="26"/>
  <c r="D19" i="26"/>
  <c r="C19" i="26"/>
  <c r="B19" i="26"/>
  <c r="M18" i="26"/>
  <c r="L18" i="26"/>
  <c r="K18" i="26"/>
  <c r="I18" i="26"/>
  <c r="G18" i="26"/>
  <c r="E18" i="26"/>
  <c r="D18" i="26"/>
  <c r="C18" i="26"/>
  <c r="B18" i="26"/>
  <c r="M17" i="26"/>
  <c r="L17" i="26"/>
  <c r="K17" i="26"/>
  <c r="I17" i="26"/>
  <c r="G17" i="26"/>
  <c r="E17" i="26"/>
  <c r="D17" i="26"/>
  <c r="C17" i="26"/>
  <c r="B17" i="26"/>
  <c r="N16" i="26"/>
  <c r="M16" i="26"/>
  <c r="L16" i="26"/>
  <c r="K16" i="26"/>
  <c r="J16" i="26"/>
  <c r="I16" i="26"/>
  <c r="H16" i="26"/>
  <c r="G16" i="26"/>
  <c r="F16" i="26"/>
  <c r="E16" i="26"/>
  <c r="D16" i="26"/>
  <c r="C16" i="26"/>
  <c r="B16" i="26"/>
  <c r="N15" i="26"/>
  <c r="M15" i="26"/>
  <c r="L15" i="26"/>
  <c r="K15" i="26"/>
  <c r="J15" i="26"/>
  <c r="I15" i="26"/>
  <c r="H15" i="26"/>
  <c r="G15" i="26"/>
  <c r="F15" i="26"/>
  <c r="E15" i="26"/>
  <c r="D15" i="26"/>
  <c r="C15" i="26"/>
  <c r="B15" i="26"/>
  <c r="N14" i="26"/>
  <c r="M14" i="26"/>
  <c r="L14" i="26"/>
  <c r="K14" i="26"/>
  <c r="J14" i="26"/>
  <c r="I14" i="26"/>
  <c r="H14" i="26"/>
  <c r="G14" i="26"/>
  <c r="F14" i="26"/>
  <c r="E14" i="26"/>
  <c r="D14" i="26"/>
  <c r="C14" i="26"/>
  <c r="B14" i="26"/>
  <c r="B13" i="26"/>
  <c r="N12" i="26"/>
  <c r="M12" i="26"/>
  <c r="L12" i="26"/>
  <c r="K12" i="26"/>
  <c r="J12" i="26"/>
  <c r="I12" i="26"/>
  <c r="H12" i="26"/>
  <c r="G12" i="26"/>
  <c r="F12" i="26"/>
  <c r="E12" i="26"/>
  <c r="D12" i="26"/>
  <c r="C12" i="26"/>
  <c r="B12" i="26"/>
  <c r="N11" i="26"/>
  <c r="M11" i="26"/>
  <c r="L11" i="26"/>
  <c r="K11" i="26"/>
  <c r="J11" i="26"/>
  <c r="I11" i="26"/>
  <c r="H11" i="26"/>
  <c r="G11" i="26"/>
  <c r="F11" i="26"/>
  <c r="E11" i="26"/>
  <c r="D11" i="26"/>
  <c r="C11" i="26"/>
  <c r="B11" i="26"/>
  <c r="N10" i="26"/>
  <c r="M10" i="26"/>
  <c r="L10" i="26"/>
  <c r="K10" i="26"/>
  <c r="J10" i="26"/>
  <c r="I10" i="26"/>
  <c r="H10" i="26"/>
  <c r="G10" i="26"/>
  <c r="F10" i="26"/>
  <c r="E10" i="26"/>
  <c r="D10" i="26"/>
  <c r="C10" i="26"/>
  <c r="B10" i="26"/>
  <c r="N9" i="26"/>
  <c r="M9" i="26"/>
  <c r="L9" i="26"/>
  <c r="K9" i="26"/>
  <c r="J9" i="26"/>
  <c r="I9" i="26"/>
  <c r="H9" i="26"/>
  <c r="G9" i="26"/>
  <c r="F9" i="26"/>
  <c r="E9" i="26"/>
  <c r="D9" i="26"/>
  <c r="C9" i="26"/>
  <c r="B9" i="26"/>
  <c r="N8" i="26"/>
  <c r="M8" i="26"/>
  <c r="L8" i="26"/>
  <c r="K8" i="26"/>
  <c r="J8" i="26"/>
  <c r="I8" i="26"/>
  <c r="H8" i="26"/>
  <c r="G8" i="26"/>
  <c r="F8" i="26"/>
  <c r="E8" i="26"/>
  <c r="D8" i="26"/>
  <c r="C8" i="26"/>
  <c r="B8" i="26"/>
  <c r="N7" i="26"/>
  <c r="M7" i="26"/>
  <c r="L7" i="26"/>
  <c r="K7" i="26"/>
  <c r="J7" i="26"/>
  <c r="I7" i="26"/>
  <c r="H7" i="26"/>
  <c r="G7" i="26"/>
  <c r="F7" i="26"/>
  <c r="E7" i="26"/>
  <c r="D7" i="26"/>
  <c r="C7" i="26"/>
  <c r="B7" i="26"/>
  <c r="B6" i="26"/>
  <c r="N5" i="26"/>
  <c r="M5" i="26"/>
  <c r="L5" i="26"/>
  <c r="K5" i="26"/>
  <c r="J5" i="26"/>
  <c r="I5" i="26"/>
  <c r="H5" i="26"/>
  <c r="G5" i="26"/>
  <c r="F5" i="26"/>
  <c r="E5" i="26"/>
  <c r="D5" i="26"/>
  <c r="C5" i="26"/>
  <c r="B5" i="26"/>
  <c r="N4" i="26"/>
  <c r="M4" i="26"/>
  <c r="L4" i="26"/>
  <c r="K4" i="26"/>
  <c r="J4" i="26"/>
  <c r="I4" i="26"/>
  <c r="H4" i="26"/>
  <c r="G4" i="26"/>
  <c r="F4" i="26"/>
  <c r="E4" i="26"/>
  <c r="D4" i="26"/>
  <c r="C4" i="26"/>
  <c r="B4" i="26"/>
  <c r="N3" i="26"/>
  <c r="M3" i="26"/>
  <c r="L3" i="26"/>
  <c r="K3" i="26"/>
  <c r="J3" i="26"/>
  <c r="I3" i="26"/>
  <c r="H3" i="26"/>
  <c r="G3" i="26"/>
  <c r="F3" i="26"/>
  <c r="E3" i="26"/>
  <c r="D3" i="26"/>
  <c r="C3" i="26"/>
  <c r="B3" i="26"/>
  <c r="H146" i="7"/>
  <c r="H146" i="26" s="1"/>
  <c r="F146" i="26"/>
  <c r="H145" i="7"/>
  <c r="H145" i="26" s="1"/>
  <c r="F145" i="26"/>
  <c r="H144" i="7"/>
  <c r="H144" i="26" s="1"/>
  <c r="F144" i="26"/>
  <c r="H143" i="7"/>
  <c r="H143" i="26" s="1"/>
  <c r="F143" i="26"/>
  <c r="H142" i="7"/>
  <c r="H142" i="26" s="1"/>
  <c r="F142" i="26"/>
  <c r="H141" i="7"/>
  <c r="H141" i="26" s="1"/>
  <c r="F141" i="26"/>
  <c r="H140" i="7"/>
  <c r="H140" i="26" s="1"/>
  <c r="F140" i="26"/>
  <c r="H139" i="7"/>
  <c r="H139" i="26" s="1"/>
  <c r="F139" i="26"/>
  <c r="N138" i="26"/>
  <c r="H138" i="7"/>
  <c r="H138" i="26" s="1"/>
  <c r="F138" i="26"/>
  <c r="H137" i="7"/>
  <c r="H137" i="26" s="1"/>
  <c r="N124" i="26"/>
  <c r="H124" i="7"/>
  <c r="H124" i="26" s="1"/>
  <c r="H125" i="7"/>
  <c r="H125" i="26" s="1"/>
  <c r="H126" i="7"/>
  <c r="H126" i="26" s="1"/>
  <c r="H127" i="7"/>
  <c r="H127" i="26" s="1"/>
  <c r="H128" i="7"/>
  <c r="H128" i="26" s="1"/>
  <c r="H129" i="7"/>
  <c r="H129" i="26" s="1"/>
  <c r="F124" i="26"/>
  <c r="F125" i="26"/>
  <c r="F126" i="26"/>
  <c r="F127" i="26"/>
  <c r="F128" i="26"/>
  <c r="F129" i="26"/>
  <c r="J143" i="7" l="1"/>
  <c r="J143" i="26" s="1"/>
  <c r="J137" i="7"/>
  <c r="J137" i="26" s="1"/>
  <c r="F137" i="26"/>
  <c r="N148" i="7"/>
  <c r="N148" i="26" s="1"/>
  <c r="J144" i="7"/>
  <c r="J144" i="26" s="1"/>
  <c r="J145" i="7"/>
  <c r="J145" i="26" s="1"/>
  <c r="J139" i="7"/>
  <c r="J139" i="26" s="1"/>
  <c r="J142" i="7"/>
  <c r="J142" i="26" s="1"/>
  <c r="J124" i="7"/>
  <c r="J124" i="26" s="1"/>
  <c r="J141" i="7"/>
  <c r="J141" i="26" s="1"/>
  <c r="J140" i="7"/>
  <c r="J140" i="26" s="1"/>
  <c r="J129" i="7"/>
  <c r="J129" i="26" s="1"/>
  <c r="J128" i="7"/>
  <c r="J128" i="26" s="1"/>
  <c r="J146" i="7"/>
  <c r="J146" i="26" s="1"/>
  <c r="J138" i="7"/>
  <c r="J127" i="7"/>
  <c r="J127" i="26" s="1"/>
  <c r="J126" i="7"/>
  <c r="J126" i="26" s="1"/>
  <c r="J125" i="7"/>
  <c r="J125" i="26" s="1"/>
  <c r="J148" i="7" l="1"/>
  <c r="J138" i="26"/>
  <c r="N121" i="26"/>
  <c r="N122" i="26"/>
  <c r="N123" i="26"/>
  <c r="N43" i="26"/>
  <c r="N42" i="26"/>
  <c r="N41" i="26"/>
  <c r="N40" i="26"/>
  <c r="N39" i="26"/>
  <c r="N38" i="26"/>
  <c r="N37" i="26"/>
  <c r="N36" i="26"/>
  <c r="N35" i="26"/>
  <c r="N34" i="26"/>
  <c r="N18" i="26"/>
  <c r="N19" i="26"/>
  <c r="N20" i="26"/>
  <c r="N21" i="26"/>
  <c r="N22" i="26"/>
  <c r="N23" i="26"/>
  <c r="N24" i="26"/>
  <c r="N25" i="26"/>
  <c r="N26" i="26"/>
  <c r="N17" i="26"/>
  <c r="F20" i="7"/>
  <c r="F20" i="26" s="1"/>
  <c r="J148" i="26" l="1"/>
  <c r="E23" i="15"/>
  <c r="N131" i="7"/>
  <c r="N131" i="26" s="1"/>
  <c r="N120" i="26"/>
  <c r="N45" i="7"/>
  <c r="N45" i="26" s="1"/>
  <c r="N28" i="7"/>
  <c r="E26" i="15" l="1"/>
  <c r="N28" i="26"/>
  <c r="L51" i="7"/>
  <c r="L51" i="26" s="1"/>
  <c r="N192" i="26" l="1"/>
  <c r="M192" i="26"/>
  <c r="L192" i="26"/>
  <c r="K192" i="26"/>
  <c r="J192" i="26"/>
  <c r="I192" i="26"/>
  <c r="H192" i="26"/>
  <c r="G192" i="26"/>
  <c r="F192" i="26"/>
  <c r="E192" i="26"/>
  <c r="D192" i="26"/>
  <c r="C192" i="26"/>
  <c r="B192" i="26"/>
  <c r="N191" i="26"/>
  <c r="M191" i="26"/>
  <c r="L191" i="26"/>
  <c r="K191" i="26"/>
  <c r="J191" i="26"/>
  <c r="I191" i="26"/>
  <c r="H191" i="26"/>
  <c r="G191" i="26"/>
  <c r="F191" i="26"/>
  <c r="E191" i="26"/>
  <c r="D191" i="26"/>
  <c r="C191" i="26"/>
  <c r="B191" i="26"/>
  <c r="B2" i="26"/>
  <c r="C7" i="15"/>
  <c r="C6" i="15"/>
  <c r="C10" i="15"/>
  <c r="C9" i="15"/>
  <c r="C8" i="15"/>
  <c r="C5" i="15"/>
  <c r="C4" i="15"/>
  <c r="H180" i="7"/>
  <c r="H180" i="26" s="1"/>
  <c r="H181" i="7"/>
  <c r="H181" i="26" s="1"/>
  <c r="H182" i="7"/>
  <c r="H182" i="26" s="1"/>
  <c r="H106" i="7"/>
  <c r="H106" i="26" s="1"/>
  <c r="H107" i="7"/>
  <c r="H107" i="26" s="1"/>
  <c r="H108" i="7"/>
  <c r="H108" i="26" s="1"/>
  <c r="H109" i="7"/>
  <c r="H109" i="26" s="1"/>
  <c r="H110" i="7"/>
  <c r="H110" i="26" s="1"/>
  <c r="H111" i="7"/>
  <c r="H111" i="26" s="1"/>
  <c r="H112" i="7"/>
  <c r="H112" i="26" s="1"/>
  <c r="F106" i="7"/>
  <c r="F106" i="26" s="1"/>
  <c r="F107" i="7"/>
  <c r="F107" i="26" s="1"/>
  <c r="F108" i="7"/>
  <c r="F108" i="26" s="1"/>
  <c r="F109" i="7"/>
  <c r="F109" i="26" s="1"/>
  <c r="F110" i="7"/>
  <c r="F110" i="26" s="1"/>
  <c r="F111" i="7"/>
  <c r="F111" i="26" s="1"/>
  <c r="F112" i="7"/>
  <c r="F112" i="26" s="1"/>
  <c r="H90" i="7"/>
  <c r="H90" i="26" s="1"/>
  <c r="H91" i="7"/>
  <c r="H91" i="26" s="1"/>
  <c r="H92" i="7"/>
  <c r="H92" i="26" s="1"/>
  <c r="H93" i="7"/>
  <c r="H93" i="26" s="1"/>
  <c r="H94" i="7"/>
  <c r="H94" i="26" s="1"/>
  <c r="H95" i="7"/>
  <c r="H95" i="26" s="1"/>
  <c r="F90" i="7"/>
  <c r="F90" i="26" s="1"/>
  <c r="F91" i="7"/>
  <c r="F91" i="26" s="1"/>
  <c r="F92" i="7"/>
  <c r="F92" i="26" s="1"/>
  <c r="F93" i="7"/>
  <c r="F93" i="26" s="1"/>
  <c r="F94" i="7"/>
  <c r="F94" i="26" s="1"/>
  <c r="F95" i="7"/>
  <c r="F95" i="26" s="1"/>
  <c r="H75" i="7"/>
  <c r="H75" i="26" s="1"/>
  <c r="H76" i="7"/>
  <c r="H76" i="26" s="1"/>
  <c r="H77" i="7"/>
  <c r="H77" i="26" s="1"/>
  <c r="F75" i="7"/>
  <c r="F75" i="26" s="1"/>
  <c r="F76" i="7"/>
  <c r="F76" i="26" s="1"/>
  <c r="F77" i="7"/>
  <c r="F77" i="26" s="1"/>
  <c r="L58" i="7"/>
  <c r="L58" i="26" s="1"/>
  <c r="L59" i="7"/>
  <c r="L59" i="26" s="1"/>
  <c r="L60" i="7"/>
  <c r="L60" i="26" s="1"/>
  <c r="H58" i="7"/>
  <c r="H58" i="26" s="1"/>
  <c r="H59" i="7"/>
  <c r="H59" i="26" s="1"/>
  <c r="H60" i="7"/>
  <c r="H60" i="26" s="1"/>
  <c r="H42" i="7"/>
  <c r="H42" i="26" s="1"/>
  <c r="H43" i="7"/>
  <c r="H43" i="26" s="1"/>
  <c r="F42" i="26"/>
  <c r="F43" i="26"/>
  <c r="H25" i="7"/>
  <c r="H25" i="26" s="1"/>
  <c r="H26" i="7"/>
  <c r="H26" i="26" s="1"/>
  <c r="F25" i="7"/>
  <c r="F25" i="26" s="1"/>
  <c r="F26" i="7"/>
  <c r="F26" i="26" s="1"/>
  <c r="H123" i="7"/>
  <c r="H123" i="26" s="1"/>
  <c r="F123" i="26"/>
  <c r="F172" i="7"/>
  <c r="F172" i="26" s="1"/>
  <c r="F173" i="7"/>
  <c r="F173" i="26" s="1"/>
  <c r="F174" i="7"/>
  <c r="F174" i="26" s="1"/>
  <c r="F175" i="7"/>
  <c r="F175" i="26" s="1"/>
  <c r="F155" i="7"/>
  <c r="F155" i="26" s="1"/>
  <c r="F156" i="7"/>
  <c r="F156" i="26" s="1"/>
  <c r="F157" i="7"/>
  <c r="F157" i="26" s="1"/>
  <c r="F158" i="7"/>
  <c r="F158" i="26" s="1"/>
  <c r="F159" i="7"/>
  <c r="F159" i="26" s="1"/>
  <c r="F160" i="7"/>
  <c r="F160" i="26" s="1"/>
  <c r="F161" i="7"/>
  <c r="F161" i="26" s="1"/>
  <c r="F162" i="7"/>
  <c r="F162" i="26" s="1"/>
  <c r="F163" i="7"/>
  <c r="F163" i="26" s="1"/>
  <c r="H52" i="7"/>
  <c r="H52" i="26" s="1"/>
  <c r="H53" i="7"/>
  <c r="H53" i="26" s="1"/>
  <c r="H54" i="7"/>
  <c r="H54" i="26" s="1"/>
  <c r="H55" i="7"/>
  <c r="H55" i="26" s="1"/>
  <c r="H56" i="7"/>
  <c r="H56" i="26" s="1"/>
  <c r="H57" i="7"/>
  <c r="H57" i="26" s="1"/>
  <c r="H51" i="7"/>
  <c r="H51" i="26" s="1"/>
  <c r="F121" i="26"/>
  <c r="F122" i="26"/>
  <c r="F120" i="26"/>
  <c r="F104" i="7"/>
  <c r="F104" i="26" s="1"/>
  <c r="F105" i="7"/>
  <c r="F105" i="26" s="1"/>
  <c r="F103" i="7"/>
  <c r="F103" i="26" s="1"/>
  <c r="F69" i="7"/>
  <c r="F69" i="26" s="1"/>
  <c r="F70" i="7"/>
  <c r="F70" i="26" s="1"/>
  <c r="F71" i="7"/>
  <c r="F71" i="26" s="1"/>
  <c r="F72" i="7"/>
  <c r="F72" i="26" s="1"/>
  <c r="F73" i="7"/>
  <c r="F73" i="26" s="1"/>
  <c r="F74" i="7"/>
  <c r="F74" i="26" s="1"/>
  <c r="F87" i="7"/>
  <c r="F87" i="26" s="1"/>
  <c r="F88" i="7"/>
  <c r="F88" i="26" s="1"/>
  <c r="F89" i="7"/>
  <c r="F89" i="26" s="1"/>
  <c r="F86" i="7"/>
  <c r="F86" i="26" s="1"/>
  <c r="F35" i="26"/>
  <c r="F36" i="26"/>
  <c r="F37" i="26"/>
  <c r="F38" i="26"/>
  <c r="F39" i="26"/>
  <c r="F40" i="26"/>
  <c r="F41" i="26"/>
  <c r="C32" i="17"/>
  <c r="H76" i="17"/>
  <c r="H79" i="17"/>
  <c r="H80" i="17"/>
  <c r="H81" i="17"/>
  <c r="H82" i="17"/>
  <c r="H83" i="17"/>
  <c r="H84" i="17"/>
  <c r="H85"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8" i="17"/>
  <c r="H119" i="17"/>
  <c r="H120" i="17"/>
  <c r="H77" i="17"/>
  <c r="H78" i="17"/>
  <c r="H86" i="17"/>
  <c r="H117" i="17"/>
  <c r="C28" i="17"/>
  <c r="C4" i="17"/>
  <c r="C5" i="17"/>
  <c r="C29" i="17"/>
  <c r="C30" i="17"/>
  <c r="C6" i="17"/>
  <c r="C31" i="17"/>
  <c r="C33" i="17"/>
  <c r="C7" i="17"/>
  <c r="C34" i="17"/>
  <c r="C35" i="17"/>
  <c r="C36" i="17"/>
  <c r="C37" i="17"/>
  <c r="C8" i="17"/>
  <c r="C38" i="17"/>
  <c r="C39" i="17"/>
  <c r="C40" i="17"/>
  <c r="C9" i="17"/>
  <c r="C41" i="17"/>
  <c r="C42" i="17"/>
  <c r="C43" i="17"/>
  <c r="C44" i="17"/>
  <c r="C45" i="17"/>
  <c r="C46" i="17"/>
  <c r="C47" i="17"/>
  <c r="C48" i="17"/>
  <c r="C10" i="17"/>
  <c r="C11" i="17"/>
  <c r="C49" i="17"/>
  <c r="C50" i="17"/>
  <c r="C51" i="17"/>
  <c r="C52" i="17"/>
  <c r="C12" i="17"/>
  <c r="C13" i="17"/>
  <c r="C53" i="17"/>
  <c r="C54" i="17"/>
  <c r="C55" i="17"/>
  <c r="C56" i="17"/>
  <c r="C57" i="17"/>
  <c r="C58" i="17"/>
  <c r="C14" i="17"/>
  <c r="C59" i="17"/>
  <c r="C60" i="17"/>
  <c r="C61" i="17"/>
  <c r="C62" i="17"/>
  <c r="C63" i="17"/>
  <c r="C15" i="17"/>
  <c r="C16" i="17"/>
  <c r="C64" i="17"/>
  <c r="C65" i="17"/>
  <c r="C18" i="17"/>
  <c r="C66" i="17"/>
  <c r="C67" i="17"/>
  <c r="C19" i="17"/>
  <c r="C68" i="17"/>
  <c r="C20" i="17"/>
  <c r="C69" i="17"/>
  <c r="C21" i="17"/>
  <c r="C22" i="17"/>
  <c r="C23" i="17"/>
  <c r="C70" i="17"/>
  <c r="C71" i="17"/>
  <c r="C72" i="17"/>
  <c r="C73" i="17"/>
  <c r="C74" i="17"/>
  <c r="C24" i="17"/>
  <c r="C25" i="17"/>
  <c r="C75" i="17"/>
  <c r="C26" i="17"/>
  <c r="C27"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7" i="17"/>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6" i="16"/>
  <c r="C4" i="16"/>
  <c r="C5" i="16"/>
  <c r="C7" i="16"/>
  <c r="C8" i="16"/>
  <c r="C9" i="16"/>
  <c r="C10" i="16"/>
  <c r="C11" i="16"/>
  <c r="C12" i="16"/>
  <c r="C13" i="16"/>
  <c r="C14" i="16"/>
  <c r="C15" i="16"/>
  <c r="C16" i="16"/>
  <c r="C27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4" i="16"/>
  <c r="C51" i="16"/>
  <c r="C52" i="16"/>
  <c r="C53" i="16"/>
  <c r="C55" i="16"/>
  <c r="C56" i="16"/>
  <c r="C57" i="16"/>
  <c r="C58" i="16"/>
  <c r="C59" i="16"/>
  <c r="C60" i="16"/>
  <c r="C61" i="16"/>
  <c r="C62" i="16"/>
  <c r="C63" i="16"/>
  <c r="C64" i="16"/>
  <c r="C65" i="16"/>
  <c r="C66" i="16"/>
  <c r="C67" i="16"/>
  <c r="C71" i="16"/>
  <c r="C68" i="16"/>
  <c r="C69" i="16"/>
  <c r="C70"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2" i="16"/>
  <c r="C101"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90" i="16"/>
  <c r="C213" i="16"/>
  <c r="C191" i="16"/>
  <c r="C192" i="16"/>
  <c r="C193" i="16"/>
  <c r="C194" i="16"/>
  <c r="C195" i="16"/>
  <c r="C196" i="16"/>
  <c r="C197" i="16"/>
  <c r="C198" i="16"/>
  <c r="C199" i="16"/>
  <c r="C200" i="16"/>
  <c r="C201" i="16"/>
  <c r="C202" i="16"/>
  <c r="C203" i="16"/>
  <c r="C204" i="16"/>
  <c r="C205" i="16"/>
  <c r="C206" i="16"/>
  <c r="C207" i="16"/>
  <c r="C208" i="16"/>
  <c r="C209" i="16"/>
  <c r="C210" i="16"/>
  <c r="C211" i="16"/>
  <c r="C212"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7"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21" i="7"/>
  <c r="F21" i="26" s="1"/>
  <c r="F22" i="7"/>
  <c r="F22" i="26" s="1"/>
  <c r="F23" i="7"/>
  <c r="F23" i="26" s="1"/>
  <c r="F24" i="7"/>
  <c r="F24" i="26" s="1"/>
  <c r="J180" i="7" l="1"/>
  <c r="J180" i="26" s="1"/>
  <c r="J181" i="7"/>
  <c r="J181" i="26" s="1"/>
  <c r="J108" i="7"/>
  <c r="J108" i="26" s="1"/>
  <c r="J182" i="7"/>
  <c r="J182" i="26" s="1"/>
  <c r="J111" i="7"/>
  <c r="J111" i="26" s="1"/>
  <c r="J110" i="7"/>
  <c r="J110" i="26" s="1"/>
  <c r="J109" i="7"/>
  <c r="J109" i="26" s="1"/>
  <c r="J107" i="7"/>
  <c r="J107" i="26" s="1"/>
  <c r="J106" i="7"/>
  <c r="J106" i="26" s="1"/>
  <c r="J112" i="7"/>
  <c r="J112" i="26" s="1"/>
  <c r="J90" i="7"/>
  <c r="J90" i="26" s="1"/>
  <c r="J92" i="7"/>
  <c r="J92" i="26" s="1"/>
  <c r="J94" i="7"/>
  <c r="J94" i="26" s="1"/>
  <c r="J95" i="7"/>
  <c r="J95" i="26" s="1"/>
  <c r="J93" i="7"/>
  <c r="J93" i="26" s="1"/>
  <c r="J91" i="7"/>
  <c r="J91" i="26" s="1"/>
  <c r="J77" i="7"/>
  <c r="J77" i="26" s="1"/>
  <c r="J76" i="7"/>
  <c r="J76" i="26" s="1"/>
  <c r="J75" i="7"/>
  <c r="J75" i="26" s="1"/>
  <c r="N60" i="7"/>
  <c r="N60" i="26" s="1"/>
  <c r="N59" i="7"/>
  <c r="N59" i="26" s="1"/>
  <c r="N58" i="7"/>
  <c r="N58" i="26" s="1"/>
  <c r="J43" i="7"/>
  <c r="J43" i="26" s="1"/>
  <c r="J42" i="7"/>
  <c r="J42" i="26" s="1"/>
  <c r="J26" i="7"/>
  <c r="J26" i="26" s="1"/>
  <c r="J25" i="7"/>
  <c r="J25" i="26" s="1"/>
  <c r="J123" i="7"/>
  <c r="J123" i="26" s="1"/>
  <c r="H20" i="17"/>
  <c r="H4" i="17"/>
  <c r="F68" i="7" s="1"/>
  <c r="F68" i="26" s="1"/>
  <c r="H5" i="17"/>
  <c r="H6" i="17"/>
  <c r="H16" i="17"/>
  <c r="H12" i="17"/>
  <c r="H13" i="17"/>
  <c r="H11" i="17"/>
  <c r="H9" i="17"/>
  <c r="H23" i="17"/>
  <c r="H7" i="17"/>
  <c r="H21" i="17"/>
  <c r="H41" i="17"/>
  <c r="H70" i="17"/>
  <c r="H34" i="17"/>
  <c r="H75" i="17"/>
  <c r="H14" i="17"/>
  <c r="H27" i="17"/>
  <c r="H26" i="17"/>
  <c r="H66" i="17"/>
  <c r="H67" i="17"/>
  <c r="H18" i="17"/>
  <c r="H10" i="17"/>
  <c r="H25" i="17"/>
  <c r="H36" i="17"/>
  <c r="H35" i="17"/>
  <c r="H71" i="17"/>
  <c r="H74" i="17"/>
  <c r="H72" i="17"/>
  <c r="H73" i="17"/>
  <c r="H46" i="17"/>
  <c r="H45" i="17"/>
  <c r="H48" i="17"/>
  <c r="H44" i="17"/>
  <c r="H42" i="17"/>
  <c r="H47" i="17"/>
  <c r="H43" i="17"/>
  <c r="H51" i="17"/>
  <c r="H52" i="17"/>
  <c r="H49" i="17"/>
  <c r="H50" i="17"/>
  <c r="H40" i="17"/>
  <c r="H58" i="17"/>
  <c r="H56" i="17"/>
  <c r="H38" i="17"/>
  <c r="H57" i="17"/>
  <c r="H55" i="17"/>
  <c r="H8" i="17"/>
  <c r="H37" i="17"/>
  <c r="H39" i="17"/>
  <c r="H54" i="17"/>
  <c r="H53" i="17"/>
  <c r="H65" i="17"/>
  <c r="H64" i="17"/>
  <c r="H15" i="17"/>
  <c r="H33" i="17"/>
  <c r="H32" i="17"/>
  <c r="H31" i="17"/>
  <c r="H30" i="17"/>
  <c r="H29" i="17"/>
  <c r="H19" i="17"/>
  <c r="H68" i="17"/>
  <c r="H69" i="17"/>
  <c r="H22" i="17"/>
  <c r="H24" i="17"/>
  <c r="H59" i="17"/>
  <c r="H63" i="17"/>
  <c r="H60" i="17"/>
  <c r="H62" i="17"/>
  <c r="H61" i="17"/>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7" i="16"/>
  <c r="F121" i="16"/>
  <c r="F136" i="16"/>
  <c r="F116" i="16"/>
  <c r="F118" i="16"/>
  <c r="F119" i="16"/>
  <c r="F120" i="16"/>
  <c r="F122" i="16"/>
  <c r="F123" i="16"/>
  <c r="F124" i="16"/>
  <c r="F125" i="16"/>
  <c r="F126" i="16"/>
  <c r="F127" i="16"/>
  <c r="F128" i="16"/>
  <c r="F129" i="16"/>
  <c r="F130" i="16"/>
  <c r="F131" i="16"/>
  <c r="F132" i="16"/>
  <c r="F133" i="16"/>
  <c r="F134" i="16"/>
  <c r="F135"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9" i="16"/>
  <c r="F178"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36" i="16"/>
  <c r="F4" i="16"/>
  <c r="F34" i="26" l="1"/>
  <c r="F154" i="7"/>
  <c r="F154" i="26" s="1"/>
  <c r="F171" i="7"/>
  <c r="F171" i="26" s="1"/>
  <c r="F18" i="7"/>
  <c r="F18" i="26" s="1"/>
  <c r="F17" i="7"/>
  <c r="F17" i="26" s="1"/>
  <c r="F19" i="7"/>
  <c r="F19" i="26" s="1"/>
  <c r="H122" i="7" l="1"/>
  <c r="H122" i="26" s="1"/>
  <c r="H121" i="7"/>
  <c r="H121" i="26" s="1"/>
  <c r="H120" i="7"/>
  <c r="H120" i="26" s="1"/>
  <c r="H105" i="7"/>
  <c r="H105" i="26" s="1"/>
  <c r="H104" i="7"/>
  <c r="H104" i="26" s="1"/>
  <c r="H103" i="7"/>
  <c r="H103" i="26" s="1"/>
  <c r="H89" i="7"/>
  <c r="H89" i="26" s="1"/>
  <c r="H88" i="7"/>
  <c r="H88" i="26" s="1"/>
  <c r="H87" i="7"/>
  <c r="H87" i="26" s="1"/>
  <c r="H86" i="7"/>
  <c r="H86" i="26" s="1"/>
  <c r="H74" i="7"/>
  <c r="H74" i="26" s="1"/>
  <c r="H73" i="7"/>
  <c r="H73" i="26" s="1"/>
  <c r="H72" i="7"/>
  <c r="H72" i="26" s="1"/>
  <c r="H71" i="7"/>
  <c r="H71" i="26" s="1"/>
  <c r="H70" i="7"/>
  <c r="H70" i="26" s="1"/>
  <c r="H69" i="7"/>
  <c r="H69" i="26" s="1"/>
  <c r="H68" i="7"/>
  <c r="H68" i="26" s="1"/>
  <c r="H41" i="7"/>
  <c r="H41" i="26" s="1"/>
  <c r="H40" i="7"/>
  <c r="H40" i="26" s="1"/>
  <c r="H39" i="7"/>
  <c r="H39" i="26" s="1"/>
  <c r="H38" i="7"/>
  <c r="H38" i="26" s="1"/>
  <c r="H37" i="7"/>
  <c r="H37" i="26" s="1"/>
  <c r="H36" i="7"/>
  <c r="H36" i="26" s="1"/>
  <c r="H35" i="7"/>
  <c r="H35" i="26" s="1"/>
  <c r="H34" i="7"/>
  <c r="H34" i="26" s="1"/>
  <c r="H24" i="7"/>
  <c r="H24" i="26" s="1"/>
  <c r="H23" i="7"/>
  <c r="H23" i="26" s="1"/>
  <c r="H22" i="7"/>
  <c r="H22" i="26" s="1"/>
  <c r="H21" i="7"/>
  <c r="H21" i="26" s="1"/>
  <c r="H20" i="7"/>
  <c r="H20" i="26" s="1"/>
  <c r="H19" i="7"/>
  <c r="H19" i="26" s="1"/>
  <c r="H18" i="7"/>
  <c r="H18" i="26" s="1"/>
  <c r="H17" i="7"/>
  <c r="H17" i="26" s="1"/>
  <c r="J17" i="7" l="1"/>
  <c r="J17" i="26" s="1"/>
  <c r="J120" i="7"/>
  <c r="J120" i="26" s="1"/>
  <c r="J121" i="7"/>
  <c r="J121" i="26" s="1"/>
  <c r="J122" i="7"/>
  <c r="J122" i="26" s="1"/>
  <c r="J68" i="7"/>
  <c r="J68" i="26" s="1"/>
  <c r="J86" i="7"/>
  <c r="J86" i="26" s="1"/>
  <c r="H158" i="7" l="1"/>
  <c r="H158" i="26" s="1"/>
  <c r="H159" i="7"/>
  <c r="H159" i="26" s="1"/>
  <c r="H160" i="7"/>
  <c r="H160" i="26" s="1"/>
  <c r="H161" i="7"/>
  <c r="H161" i="26" s="1"/>
  <c r="H162" i="7"/>
  <c r="H162" i="26" s="1"/>
  <c r="H163" i="7"/>
  <c r="H163" i="26" s="1"/>
  <c r="H155" i="7"/>
  <c r="H155" i="26" s="1"/>
  <c r="H156" i="7"/>
  <c r="H156" i="26" s="1"/>
  <c r="H157" i="7"/>
  <c r="H157" i="26" s="1"/>
  <c r="H154" i="7"/>
  <c r="H154" i="26" s="1"/>
  <c r="H172" i="7"/>
  <c r="H172" i="26" s="1"/>
  <c r="H173" i="7"/>
  <c r="H173" i="26" s="1"/>
  <c r="H174" i="7"/>
  <c r="H174" i="26" s="1"/>
  <c r="H175" i="7"/>
  <c r="H175" i="26" s="1"/>
  <c r="H178" i="7"/>
  <c r="H178" i="26" s="1"/>
  <c r="H179" i="7"/>
  <c r="H179" i="26" s="1"/>
  <c r="H171" i="7"/>
  <c r="H171" i="26" s="1"/>
  <c r="J154" i="7" l="1"/>
  <c r="J154" i="26" s="1"/>
  <c r="J105" i="7"/>
  <c r="J105" i="26" s="1"/>
  <c r="J104" i="7"/>
  <c r="J104" i="26" s="1"/>
  <c r="J103" i="7"/>
  <c r="J103" i="26" s="1"/>
  <c r="J89" i="7"/>
  <c r="J89" i="26" s="1"/>
  <c r="J88" i="7"/>
  <c r="J88" i="26" s="1"/>
  <c r="J87" i="7"/>
  <c r="J87" i="26" s="1"/>
  <c r="J74" i="7"/>
  <c r="J74" i="26" s="1"/>
  <c r="J73" i="7"/>
  <c r="J73" i="26" s="1"/>
  <c r="J72" i="7"/>
  <c r="J72" i="26" s="1"/>
  <c r="J71" i="7"/>
  <c r="J71" i="26" s="1"/>
  <c r="J70" i="7"/>
  <c r="J70" i="26" s="1"/>
  <c r="J69" i="7"/>
  <c r="J69" i="26" s="1"/>
  <c r="J41" i="7"/>
  <c r="J41" i="26" s="1"/>
  <c r="J40" i="7"/>
  <c r="J40" i="26" s="1"/>
  <c r="J39" i="7"/>
  <c r="J39" i="26" s="1"/>
  <c r="J38" i="7"/>
  <c r="J38" i="26" s="1"/>
  <c r="J37" i="7"/>
  <c r="J37" i="26" s="1"/>
  <c r="J36" i="7"/>
  <c r="J36" i="26" s="1"/>
  <c r="J35" i="7"/>
  <c r="J35" i="26" s="1"/>
  <c r="J34" i="7"/>
  <c r="J34" i="26" s="1"/>
  <c r="J24" i="7"/>
  <c r="J24" i="26" s="1"/>
  <c r="J23" i="7"/>
  <c r="J23" i="26" s="1"/>
  <c r="J22" i="7"/>
  <c r="J22" i="26" s="1"/>
  <c r="J21" i="7"/>
  <c r="J21" i="26" s="1"/>
  <c r="J20" i="7"/>
  <c r="J20" i="26" s="1"/>
  <c r="J19" i="7"/>
  <c r="J19" i="26" s="1"/>
  <c r="J18" i="7"/>
  <c r="J18" i="26" s="1"/>
  <c r="L56" i="7" l="1"/>
  <c r="L56" i="26" s="1"/>
  <c r="L57" i="7"/>
  <c r="L57" i="26" s="1"/>
  <c r="L52" i="7"/>
  <c r="L52" i="26" s="1"/>
  <c r="L53" i="7"/>
  <c r="L53" i="26" s="1"/>
  <c r="L54" i="7"/>
  <c r="L54" i="26" s="1"/>
  <c r="L55" i="7"/>
  <c r="L55" i="26" s="1"/>
  <c r="J155" i="7"/>
  <c r="J155" i="26" s="1"/>
  <c r="J174" i="7"/>
  <c r="J174" i="26" s="1"/>
  <c r="J172" i="7"/>
  <c r="J172" i="26" s="1"/>
  <c r="J171" i="7"/>
  <c r="J171" i="26" s="1"/>
  <c r="J157" i="7"/>
  <c r="J157" i="26" s="1"/>
  <c r="N53" i="7" l="1"/>
  <c r="N53" i="26" s="1"/>
  <c r="N51" i="7"/>
  <c r="N52" i="7"/>
  <c r="N52" i="26" s="1"/>
  <c r="N55" i="7"/>
  <c r="N55" i="26" s="1"/>
  <c r="N57" i="7"/>
  <c r="N57" i="26" s="1"/>
  <c r="N54" i="7"/>
  <c r="N54" i="26" s="1"/>
  <c r="N56" i="7"/>
  <c r="N56" i="26" s="1"/>
  <c r="J28" i="7"/>
  <c r="J28" i="26" s="1"/>
  <c r="J45" i="7"/>
  <c r="J45" i="26" s="1"/>
  <c r="J131" i="7"/>
  <c r="J131" i="26" s="1"/>
  <c r="J163" i="7"/>
  <c r="J163" i="26" s="1"/>
  <c r="J162" i="7"/>
  <c r="J162" i="26" s="1"/>
  <c r="J161" i="7"/>
  <c r="J161" i="26" s="1"/>
  <c r="J160" i="7"/>
  <c r="J160" i="26" s="1"/>
  <c r="J159" i="7"/>
  <c r="J159" i="26" s="1"/>
  <c r="J158" i="7"/>
  <c r="J158" i="26" s="1"/>
  <c r="J156" i="7"/>
  <c r="J156" i="26" s="1"/>
  <c r="J179" i="7"/>
  <c r="J179" i="26" s="1"/>
  <c r="J178" i="7"/>
  <c r="J178" i="26" s="1"/>
  <c r="J175" i="7"/>
  <c r="J175" i="26" s="1"/>
  <c r="J173" i="7"/>
  <c r="J173" i="26" s="1"/>
  <c r="J114" i="7"/>
  <c r="J114" i="26" s="1"/>
  <c r="N51" i="26" l="1"/>
  <c r="N62" i="7"/>
  <c r="N62" i="26" s="1"/>
  <c r="E21" i="15"/>
  <c r="E16" i="15"/>
  <c r="E22" i="15"/>
  <c r="E17" i="15"/>
  <c r="J184" i="7"/>
  <c r="J184" i="26" s="1"/>
  <c r="J165" i="7"/>
  <c r="J165" i="26" s="1"/>
  <c r="E25" i="15" l="1"/>
  <c r="E24" i="15"/>
  <c r="E18" i="15"/>
  <c r="J79" i="7"/>
  <c r="J79" i="26" s="1"/>
  <c r="E19" i="15" l="1"/>
  <c r="J97" i="7"/>
  <c r="J97" i="26" s="1"/>
  <c r="E20" i="15" l="1"/>
  <c r="E28" i="15" s="1"/>
</calcChain>
</file>

<file path=xl/sharedStrings.xml><?xml version="1.0" encoding="utf-8"?>
<sst xmlns="http://schemas.openxmlformats.org/spreadsheetml/2006/main" count="3267" uniqueCount="616">
  <si>
    <t>Beschreibung des Unternehmens und der Ressourceneffizienzmaßnahme</t>
  </si>
  <si>
    <t>Unternehmen</t>
  </si>
  <si>
    <t>Firma XYZ GmbH</t>
  </si>
  <si>
    <t>Ansprechpartner:in</t>
  </si>
  <si>
    <t>Unternehmensgröße</t>
  </si>
  <si>
    <t>Branchenzuordnung</t>
  </si>
  <si>
    <t>Kurzbeschreibung des Unternehmens</t>
  </si>
  <si>
    <t xml:space="preserve">Produkte, Spezialisierung </t>
  </si>
  <si>
    <t>Ressourceneffizienzmaßnahme</t>
  </si>
  <si>
    <t>Ausgangssituation</t>
  </si>
  <si>
    <t>Beschreibung der Maßnahme(n)</t>
  </si>
  <si>
    <t>Kurzbeschreibung der Hauptmaßnahme und ggf. weiterer Maßnahmen</t>
  </si>
  <si>
    <t>Datenbasis für Material-/ Energieänderungen</t>
  </si>
  <si>
    <t>Datenbasis für Emissionsfaktoren</t>
  </si>
  <si>
    <t>Allgemeine Angaben, die für mehrere Berechnungsschritte relevant sind</t>
  </si>
  <si>
    <t xml:space="preserve">Handelt es sich um eine einmalige oder koninuierliche Einsparung? </t>
  </si>
  <si>
    <t>Jahre</t>
  </si>
  <si>
    <t>Eingesparte Menge pro Jahr (positiv) 
Zusätzliche Mengen (negativ)</t>
  </si>
  <si>
    <t>THG-Emissionsfaktor Vorkette</t>
  </si>
  <si>
    <t xml:space="preserve">THG-Emissionen </t>
  </si>
  <si>
    <t>*</t>
  </si>
  <si>
    <t>:</t>
  </si>
  <si>
    <t>=</t>
  </si>
  <si>
    <t>Summe</t>
  </si>
  <si>
    <t>Einheit</t>
  </si>
  <si>
    <t>THG-Emissions-faktor Vorkette</t>
  </si>
  <si>
    <t>Abschreibungs-dauer bei Investitionen</t>
  </si>
  <si>
    <t>[Jahre]</t>
  </si>
  <si>
    <t>THG-Emissionen (Verbrennung und Vorkette)</t>
  </si>
  <si>
    <t>THG-Emissionsfaktor</t>
  </si>
  <si>
    <t>Gesamtsumme</t>
  </si>
  <si>
    <t>dummy Werte</t>
  </si>
  <si>
    <t>CO2-Faktor 'End of Life treatment'</t>
  </si>
  <si>
    <t>Treibhausgaspotential (GWP 100) kg CO2eq/kg</t>
  </si>
  <si>
    <t>Emission inklusive Vorkette</t>
  </si>
  <si>
    <t>funktionelle Einheit</t>
  </si>
  <si>
    <t>Emissionsfaktor</t>
  </si>
  <si>
    <t>1,2-Dichlorethan</t>
  </si>
  <si>
    <t>Chem-OrgVinylchlorid-DE-2020</t>
  </si>
  <si>
    <t>tCO2/MWh</t>
  </si>
  <si>
    <t>Deponie, einfach, DE</t>
  </si>
  <si>
    <t>tCO2/t_Müll</t>
  </si>
  <si>
    <t>1t</t>
  </si>
  <si>
    <t>1,3-Butadien</t>
  </si>
  <si>
    <t>Chem-OrgPropylen-DE-2020</t>
  </si>
  <si>
    <t>Pellets</t>
  </si>
  <si>
    <t>Deponie, Hausmüll</t>
  </si>
  <si>
    <t>1-Butanol</t>
  </si>
  <si>
    <t>Chem-OrgMethanol-DE-2020/en</t>
  </si>
  <si>
    <t>Biodiesel</t>
  </si>
  <si>
    <t>Deponie, Schlacke</t>
  </si>
  <si>
    <t>Acetylen</t>
  </si>
  <si>
    <t>Chem-OrgEthylen-DE-2020</t>
  </si>
  <si>
    <t>Bioethanol</t>
  </si>
  <si>
    <t>MVA Hausmüll</t>
  </si>
  <si>
    <t>Adipinsäure</t>
  </si>
  <si>
    <t>Biogas</t>
  </si>
  <si>
    <t>Abwasser-Reinigung, DE</t>
  </si>
  <si>
    <t>Altpapierstoff</t>
  </si>
  <si>
    <t>Klärschlamm</t>
  </si>
  <si>
    <t>Sonstiges</t>
  </si>
  <si>
    <t>Aluminium, Gusslegierung</t>
  </si>
  <si>
    <t>Heizöl leicht/Diesel</t>
  </si>
  <si>
    <t>Aluminium, Knetlegierung</t>
  </si>
  <si>
    <t>Heizöl schwer</t>
  </si>
  <si>
    <t>Aluminium, primär</t>
  </si>
  <si>
    <t>MetallAluminium-DE-2020</t>
  </si>
  <si>
    <t>Flüssiggas</t>
  </si>
  <si>
    <t>Aluminium, sekundär</t>
  </si>
  <si>
    <t>Erdgas</t>
  </si>
  <si>
    <t>Aluminiumblech, primär</t>
  </si>
  <si>
    <t>Steinkohle</t>
  </si>
  <si>
    <t>Aluminiumblech, sekundär</t>
  </si>
  <si>
    <t>Braunkohle</t>
  </si>
  <si>
    <t>Alumiumhydroxid</t>
  </si>
  <si>
    <t>Rohbenzin</t>
  </si>
  <si>
    <t>Ameisensäure</t>
  </si>
  <si>
    <t>Amin (Trimethylamin)</t>
  </si>
  <si>
    <t>Trimethylamin</t>
  </si>
  <si>
    <t>t CO2e/t</t>
  </si>
  <si>
    <t>Ammoniak</t>
  </si>
  <si>
    <t>Anilin</t>
  </si>
  <si>
    <t>Antimon</t>
  </si>
  <si>
    <t>Argon, Prozessgas</t>
  </si>
  <si>
    <t>Xtra-generischArgon-DE-2005</t>
  </si>
  <si>
    <t>Nah-/Fernwärme</t>
  </si>
  <si>
    <t>Asphalt</t>
  </si>
  <si>
    <t>Aufbereitung Tonerde-DE-2020</t>
  </si>
  <si>
    <t>Barit (Schwerspat)</t>
  </si>
  <si>
    <t>Bariumkarbonat</t>
  </si>
  <si>
    <t>Baumwollgewebe</t>
  </si>
  <si>
    <t>Bauxit</t>
  </si>
  <si>
    <t>Bentonit</t>
  </si>
  <si>
    <t>benzene</t>
  </si>
  <si>
    <t>Benzol</t>
  </si>
  <si>
    <t>Chem-OrgBenzol-DE-2020</t>
  </si>
  <si>
    <t>Einheit t CO2e/MWh</t>
  </si>
  <si>
    <t>Beschreibung</t>
  </si>
  <si>
    <t>Beton</t>
  </si>
  <si>
    <t>0,  107</t>
  </si>
  <si>
    <t>t/TJ</t>
  </si>
  <si>
    <t>Bimsstein</t>
  </si>
  <si>
    <t>Bitumen</t>
  </si>
  <si>
    <t>Blei</t>
  </si>
  <si>
    <t>Blei, sekundär</t>
  </si>
  <si>
    <t>MetallBlei-DE-sekundär-2020</t>
  </si>
  <si>
    <t>Borate</t>
  </si>
  <si>
    <t>Borsäure</t>
  </si>
  <si>
    <t>Bronze</t>
  </si>
  <si>
    <t>MetallKupfer-DE-sekundär-2020</t>
  </si>
  <si>
    <t>Butene</t>
  </si>
  <si>
    <t>butenes (mixed)</t>
  </si>
  <si>
    <t>Calciumcarbonat</t>
  </si>
  <si>
    <t>Calciumhydroxid</t>
  </si>
  <si>
    <t>Chem-AnorgCa(OH)2-2000</t>
  </si>
  <si>
    <t>Chem-AnorgAluminiumfluorid-generisch-2000</t>
  </si>
  <si>
    <t>Chem-anorgAluminiumoxid-2000</t>
  </si>
  <si>
    <t>Chem-AnorgAmmoniak-DE-2020</t>
  </si>
  <si>
    <t>Chem-AnorgAmmoniak-Lösung (25%)-DE-2010</t>
  </si>
  <si>
    <t>Chem-AnorgAmmoniumnitrat-DE-2000</t>
  </si>
  <si>
    <t>Klärgas-BHKW-GM 200-OxKat-2020/en</t>
  </si>
  <si>
    <t>Chem-anorgBleicherde-2000</t>
  </si>
  <si>
    <t>Chem-AnorgCaCl2 (hochrein)</t>
  </si>
  <si>
    <t>Chem-AnorgChlor(Amalgam)-DE-2020</t>
  </si>
  <si>
    <t>Chem-AnorgChlor(Diaphragma)-DE-2020</t>
  </si>
  <si>
    <t>Chem-AnorgChlor(Membran)-DE-2020</t>
  </si>
  <si>
    <t>Chem-AnorgChlor-mix-DE-2020</t>
  </si>
  <si>
    <t>Chem-anorgdestilliertes Wasser</t>
  </si>
  <si>
    <t>Chem-anorgDünger-Ca-2000</t>
  </si>
  <si>
    <t>Chem-anorgDünger-K-2000</t>
  </si>
  <si>
    <t>Chem-anorgDünger-N-DE-2020</t>
  </si>
  <si>
    <t>Chem-anorgDünger-P-2000</t>
  </si>
  <si>
    <t>Chem-AnorgFluor-2005</t>
  </si>
  <si>
    <t>Chem-AnorgFlußsäure (hochrein)</t>
  </si>
  <si>
    <t>Chem-AnorgFlußsäure-DE-2000</t>
  </si>
  <si>
    <t>Chem-AnorgH2-Stoff-DE-2010</t>
  </si>
  <si>
    <t>Chem-AnorgMetallisierungspaste-2005</t>
  </si>
  <si>
    <t>Chem-AnorgNaOH 50 %(Amal.)-DE-2010</t>
  </si>
  <si>
    <t>Chem-AnorgNaOH 50 %(Diaph.)-DE-2010</t>
  </si>
  <si>
    <t>Chem-AnorgNaOH 50 %(Memb.)-DE-2010</t>
  </si>
  <si>
    <t>Chem-AnorgNaOH(Amalgam)-DE-2010</t>
  </si>
  <si>
    <t>Chem-AnorgNaOH(Diaphragma)-DE-2010</t>
  </si>
  <si>
    <t>Chem-AnorgNaOH(Membran)-DE-2010</t>
  </si>
  <si>
    <t>Chem-anorgNaOH-mix-DE-2010</t>
  </si>
  <si>
    <t>Chem-AnorgNatriumsilikat (hochrein)</t>
  </si>
  <si>
    <t>Chem-AnorgNF3 (hochrein)-2005</t>
  </si>
  <si>
    <t>Chem-AnorgP4 (Phosphor)-2005</t>
  </si>
  <si>
    <t>Chem-AnorgPCl3-2005</t>
  </si>
  <si>
    <t>Chem-AnorgPhosphorpaste-2005</t>
  </si>
  <si>
    <t>Chem-AnorgPOCl3 (hochrein)</t>
  </si>
  <si>
    <t>Chem-AnorgSalpetersäure-2000</t>
  </si>
  <si>
    <t>Chem-AnorgSF6 (hochrein)</t>
  </si>
  <si>
    <t>Chem-AnorgSiC (hochrein)</t>
  </si>
  <si>
    <t>Chem-AnorgSiC-DE-2000</t>
  </si>
  <si>
    <t>Chem-anorgSiCl4-2005</t>
  </si>
  <si>
    <t>Chem-AnorgSilan (hochrein)</t>
  </si>
  <si>
    <t>Strom-Bonus-el-mix-DE-2020</t>
  </si>
  <si>
    <t>Chem-AnorgSoda-DE-2020</t>
  </si>
  <si>
    <t>Chem-anorgTonerde-mix-DE-2020</t>
  </si>
  <si>
    <t>Chem-Org2-Propanol (hochrein)</t>
  </si>
  <si>
    <t>Fernwärme-Heizung-DE-2020/en</t>
  </si>
  <si>
    <t>Nahwärme-Heizung-DE-2005/en</t>
  </si>
  <si>
    <t>Chem-OrgBiozide-DE-2000</t>
  </si>
  <si>
    <t>Chem-OrgBitumen-kalt</t>
  </si>
  <si>
    <t>Chem-OrgC2F6 (hochrein)</t>
  </si>
  <si>
    <t>Chem-OrgCF4 (hochrein)</t>
  </si>
  <si>
    <t>Chem-OrgChloroform-DE-2000</t>
  </si>
  <si>
    <t>Chem-OrgCO-DE-2000</t>
  </si>
  <si>
    <t>Chem-orgEnzyme-2010 (GEF)</t>
  </si>
  <si>
    <t>Chem-OrgEssigsäure (hochrein)</t>
  </si>
  <si>
    <t>Chem-OrgEthanol (hochrein)</t>
  </si>
  <si>
    <t>Chem-OrgEVA-DE-2000</t>
  </si>
  <si>
    <t>Chem-OrgFCKW R12-DE-2000</t>
  </si>
  <si>
    <t>Chem-OrgGlyzerin-DE-2020</t>
  </si>
  <si>
    <t>Chem-OrgGummi-EPDM-DE-2000</t>
  </si>
  <si>
    <t>Chem-OrgHarnstoff-DE-2020</t>
  </si>
  <si>
    <t>Chem-OrgH-FCKW R22-DE-2000</t>
  </si>
  <si>
    <t>Chem-OrgLösemittel (hochrein)</t>
  </si>
  <si>
    <t>Chem-OrgMethanol-Stoff-DE-2000</t>
  </si>
  <si>
    <t>Chem-OrgPEG+DPM (hochrein)</t>
  </si>
  <si>
    <t>Chem-orgPflanzenschutzmittel-2000</t>
  </si>
  <si>
    <t>Chem-OrgPhenol-DE-2020/mass</t>
  </si>
  <si>
    <t>Chem-OrgPLA (aus EcoInvent)</t>
  </si>
  <si>
    <t>Chem-OrgPolyphenylenoxid-DE-2005</t>
  </si>
  <si>
    <t>Chem-OrgPolypropylen-Granulat-EU-APME-2005</t>
  </si>
  <si>
    <t>Chem-OrgR134a-DE-2000</t>
  </si>
  <si>
    <t>Chem-OrgR600a (iso-Butan)-DE-2000</t>
  </si>
  <si>
    <t>Chem-OrgRuss-DE-2000</t>
  </si>
  <si>
    <t>Chem-OrgTetrachlorkohlenstoff-DE-2000</t>
  </si>
  <si>
    <t>Chem-orgThermo-Öl-DE-2000</t>
  </si>
  <si>
    <t>chlorine (compressed)</t>
  </si>
  <si>
    <t>Crystalline silicon PV module production</t>
  </si>
  <si>
    <t>FabrikAnoden-C-DE-2000</t>
  </si>
  <si>
    <t>Chlor</t>
  </si>
  <si>
    <t>Chlormethan</t>
  </si>
  <si>
    <t>Chrom</t>
  </si>
  <si>
    <t>Chromerze</t>
  </si>
  <si>
    <t>Cumol</t>
  </si>
  <si>
    <t>Chem-OrgCumol-DE-2020/m</t>
  </si>
  <si>
    <t>Cyclohexan</t>
  </si>
  <si>
    <t>Dichlormethan</t>
  </si>
  <si>
    <t>Dolomit</t>
  </si>
  <si>
    <t>Edelstahlblech</t>
  </si>
  <si>
    <t>Eisen</t>
  </si>
  <si>
    <t>Eisenerz 46%</t>
  </si>
  <si>
    <t>Eisenerzkonzentrat</t>
  </si>
  <si>
    <t>Epoxidharz</t>
  </si>
  <si>
    <t>Essigsäure</t>
  </si>
  <si>
    <t>Chem-OrgEssigsäure-DE-2000</t>
  </si>
  <si>
    <t>Ethan</t>
  </si>
  <si>
    <t>Ethylbenzol</t>
  </si>
  <si>
    <t>Chem-OrgStyrol-DE-2020</t>
  </si>
  <si>
    <t>Ethylen</t>
  </si>
  <si>
    <t>Ethylenoxid</t>
  </si>
  <si>
    <t>Chem-OrgEthylenoxid-DE-2005</t>
  </si>
  <si>
    <t>Fluorpolymere (PTFE)</t>
  </si>
  <si>
    <t>Flussspat</t>
  </si>
  <si>
    <t>Formaldehyd</t>
  </si>
  <si>
    <t>Chem-OrgFormaldehyd-DE-2020</t>
  </si>
  <si>
    <t>Gallium</t>
  </si>
  <si>
    <t>Gesteinsmehl</t>
  </si>
  <si>
    <t>GFK (Glasfaserverstärkte Kunststoffe)</t>
  </si>
  <si>
    <t>Glasfaserverstärkter Kunststoff</t>
  </si>
  <si>
    <t>Gips (Calciumsulfat)</t>
  </si>
  <si>
    <t>Gips</t>
  </si>
  <si>
    <t>Glas (Behälterglas)</t>
  </si>
  <si>
    <t>Behälterglas</t>
  </si>
  <si>
    <t>Glas (Flachglas)</t>
  </si>
  <si>
    <t>Flachglas</t>
  </si>
  <si>
    <t>Glasfasern</t>
  </si>
  <si>
    <t>Glaswolle</t>
  </si>
  <si>
    <t>Gold</t>
  </si>
  <si>
    <t>Graphit</t>
  </si>
  <si>
    <t>Helium, Prozessgas</t>
  </si>
  <si>
    <t>keine Daten</t>
  </si>
  <si>
    <t>Xtra-generischHelium-DE</t>
  </si>
  <si>
    <t>Holz unbehandelt</t>
  </si>
  <si>
    <t>AnbauForst-Fichte-DE-2010-Industrieholz-140</t>
  </si>
  <si>
    <t>Holzstoff</t>
  </si>
  <si>
    <t>Hüttensand</t>
  </si>
  <si>
    <t>Hydrauliköl</t>
  </si>
  <si>
    <t>Ilmenitkonzentrate</t>
  </si>
  <si>
    <t>Indium</t>
  </si>
  <si>
    <t>Kalisalz</t>
  </si>
  <si>
    <t>Kaolin</t>
  </si>
  <si>
    <t>Kies (Baukies)</t>
  </si>
  <si>
    <t>Baukies</t>
  </si>
  <si>
    <t>Kieselgur</t>
  </si>
  <si>
    <t>Kobalt</t>
  </si>
  <si>
    <t>Kohlenstoffkaservertärkte Kunststoffe</t>
  </si>
  <si>
    <t>Koks</t>
  </si>
  <si>
    <t>0,0443 t/TJ</t>
  </si>
  <si>
    <t>FabrikSteinkohle-Koks-DE-2020</t>
  </si>
  <si>
    <t>Kryolith</t>
  </si>
  <si>
    <t>Kupfer, primär</t>
  </si>
  <si>
    <t>MetallKupfer-DE-primär-2020</t>
  </si>
  <si>
    <t>Kupfer, sekundär</t>
  </si>
  <si>
    <t>Kupferblech, primär</t>
  </si>
  <si>
    <t>Kupferblech</t>
  </si>
  <si>
    <t>Kupferblech, sekundär</t>
  </si>
  <si>
    <t>Kupferkonzentrate</t>
  </si>
  <si>
    <t>Xtra-TagebauCu-Erz(Konz.)-reich-2000</t>
  </si>
  <si>
    <t>Lack Lösemittelbasis</t>
  </si>
  <si>
    <t>Leim/ Klebstoffe</t>
  </si>
  <si>
    <t>Lithium</t>
  </si>
  <si>
    <t>Magnesium</t>
  </si>
  <si>
    <t>Magnesiumsulfat</t>
  </si>
  <si>
    <t>Mangan</t>
  </si>
  <si>
    <t>Manganerz</t>
  </si>
  <si>
    <t>Messing</t>
  </si>
  <si>
    <t>Methan (Erdgas)</t>
  </si>
  <si>
    <t>Methan (Biomethan)</t>
  </si>
  <si>
    <t>31,891t/TJ</t>
  </si>
  <si>
    <t>TankstelleBioCNG-Biomüll-DE-2005</t>
  </si>
  <si>
    <t>Methanol</t>
  </si>
  <si>
    <t>38,244 t/TJ</t>
  </si>
  <si>
    <t>Chem-OrgMethanol-DE-2000</t>
  </si>
  <si>
    <t>Molybdän</t>
  </si>
  <si>
    <t>Molybdänerz</t>
  </si>
  <si>
    <t>Naphtha</t>
  </si>
  <si>
    <t>Natriumcarbonat (Soda)</t>
  </si>
  <si>
    <t>Soda</t>
  </si>
  <si>
    <t>Natronlauge</t>
  </si>
  <si>
    <t>Naturkautschuk</t>
  </si>
  <si>
    <t>Nickel</t>
  </si>
  <si>
    <t>Nickel, sekundär</t>
  </si>
  <si>
    <t>Nickelerz</t>
  </si>
  <si>
    <t>Niob - und Tantalkonzentrate</t>
  </si>
  <si>
    <t>Niob- und Tantalkonzentrate</t>
  </si>
  <si>
    <t>Palladium</t>
  </si>
  <si>
    <t>Palladium, Südafrika</t>
  </si>
  <si>
    <t>Papier</t>
  </si>
  <si>
    <t>Papier-PappeKraftpapier ungebleicht</t>
  </si>
  <si>
    <t>Pappe Kartonage</t>
  </si>
  <si>
    <t>Papier-PappeKraftliner-EU-2000</t>
  </si>
  <si>
    <t>Perlit</t>
  </si>
  <si>
    <t>PET</t>
  </si>
  <si>
    <t>Pflanzliche Öle</t>
  </si>
  <si>
    <t>Phenol</t>
  </si>
  <si>
    <t>Phosphat</t>
  </si>
  <si>
    <t>Xtra-AbbauPhosphat-roh-US-2000</t>
  </si>
  <si>
    <t>Phosphor, weiß</t>
  </si>
  <si>
    <t>Phthalsäureanhydrid</t>
  </si>
  <si>
    <t>Platin</t>
  </si>
  <si>
    <t>EdelmetallPt-primär-mix-Welt</t>
  </si>
  <si>
    <t>Polyethylen (HDPE)</t>
  </si>
  <si>
    <t>Chem-OrgHDPE-DE-2020</t>
  </si>
  <si>
    <t>Polyethylen (LDPE)</t>
  </si>
  <si>
    <t>LDPE</t>
  </si>
  <si>
    <t>Polypropylen (PP)</t>
  </si>
  <si>
    <t>Chem-OrgPP-DE-2020</t>
  </si>
  <si>
    <t>Polystyrol</t>
  </si>
  <si>
    <t>Chem-OrgPS-DE-2020</t>
  </si>
  <si>
    <t>Polystyrol / expandiertes Polystyrol (EPS)</t>
  </si>
  <si>
    <t>KunststoffEPS-DE-2020</t>
  </si>
  <si>
    <t>Polyurethane (PUR)</t>
  </si>
  <si>
    <t>polyurethane rigid foam</t>
  </si>
  <si>
    <t>Propan</t>
  </si>
  <si>
    <t>Chem-OrgR290 (Propan)-DE-2000</t>
  </si>
  <si>
    <t>Propen</t>
  </si>
  <si>
    <t>Propylenglycol</t>
  </si>
  <si>
    <t>Chem-OrgPropylenglycol-DE-2020</t>
  </si>
  <si>
    <t>Propylenoxid</t>
  </si>
  <si>
    <t>PVC</t>
  </si>
  <si>
    <t>Chem-OrgPVC-mix-DE-2020</t>
  </si>
  <si>
    <t>p-Xylol</t>
  </si>
  <si>
    <t>Chem-OrgXylol-DE-2000</t>
  </si>
  <si>
    <t>Quarz, Quarzite</t>
  </si>
  <si>
    <t>Quarzsand</t>
  </si>
  <si>
    <t>Quecksilber</t>
  </si>
  <si>
    <t>Recycling -Kunststoff (PET)</t>
  </si>
  <si>
    <t>Rhodium</t>
  </si>
  <si>
    <t>EdelmetallRh-primär-mix-Welt</t>
  </si>
  <si>
    <t>Ruß</t>
  </si>
  <si>
    <t>Salzsäure</t>
  </si>
  <si>
    <t>Sand (Bausand)</t>
  </si>
  <si>
    <t>Bausand</t>
  </si>
  <si>
    <t>Sauerstoff (flüssig, Prozessgas)</t>
  </si>
  <si>
    <t>Sauerstoff, flüssig</t>
  </si>
  <si>
    <t>Schamottstein</t>
  </si>
  <si>
    <t>Schiefer</t>
  </si>
  <si>
    <t>Schmieröl</t>
  </si>
  <si>
    <t>Schmirgel, Korund, Granat (Schleifmittel)</t>
  </si>
  <si>
    <t>Schmirgel, Korund, Granat</t>
  </si>
  <si>
    <t>Schwefel</t>
  </si>
  <si>
    <t>Schwefelsäure</t>
  </si>
  <si>
    <t>Chem-AnorgSchwefelsäure-2020</t>
  </si>
  <si>
    <t>Selen</t>
  </si>
  <si>
    <t>Siedesalz</t>
  </si>
  <si>
    <t>Silber</t>
  </si>
  <si>
    <t>Silicate</t>
  </si>
  <si>
    <t>Siliciumdioxid</t>
  </si>
  <si>
    <t>Silizium</t>
  </si>
  <si>
    <t>Sillimanit</t>
  </si>
  <si>
    <t>Spanplatte</t>
  </si>
  <si>
    <t>Splitt</t>
  </si>
  <si>
    <t>Xtra-AbbauSplitt-DE-2000</t>
  </si>
  <si>
    <t>Stahl (Elektrostahl)</t>
  </si>
  <si>
    <t>Elektrostahl</t>
  </si>
  <si>
    <t>Stahl (Konverterstahl)</t>
  </si>
  <si>
    <t>Konverterstahl</t>
  </si>
  <si>
    <t>Stahlblech</t>
  </si>
  <si>
    <t>Stahlblech verzinkt</t>
  </si>
  <si>
    <t>Verzinktes, kalt gewalztes Stahlblech</t>
  </si>
  <si>
    <t>Stahlschrott</t>
  </si>
  <si>
    <t>Stärke</t>
  </si>
  <si>
    <t>FabrikKartoffelstärke-DE-2010</t>
  </si>
  <si>
    <t>Steinsalz</t>
  </si>
  <si>
    <t>Steinwolle</t>
  </si>
  <si>
    <t>Steine-ErdenSteinwolle-DE-2020</t>
  </si>
  <si>
    <t>Stickstoff (flüssig, Prozessgas)</t>
  </si>
  <si>
    <t>Stickstoff, flüssig</t>
  </si>
  <si>
    <t>Stroh/Heu</t>
  </si>
  <si>
    <t>Stroh (Winterweizen)</t>
  </si>
  <si>
    <t>Styrol</t>
  </si>
  <si>
    <t>Talk, Talkum</t>
  </si>
  <si>
    <t>Tantal</t>
  </si>
  <si>
    <t>Thallium</t>
  </si>
  <si>
    <t>Tiermehl</t>
  </si>
  <si>
    <t>34,355 t/TJ</t>
  </si>
  <si>
    <t>Xtra-RestTiermehl-2020</t>
  </si>
  <si>
    <t>Titan</t>
  </si>
  <si>
    <t>Toluol</t>
  </si>
  <si>
    <t>Chem-OrgToluol-DE-2000</t>
  </si>
  <si>
    <t>Torf</t>
  </si>
  <si>
    <t>Trass</t>
  </si>
  <si>
    <t>VE- Wasser / technisches Wasser</t>
  </si>
  <si>
    <t>Vermikulit</t>
  </si>
  <si>
    <t>Vinylchlorid</t>
  </si>
  <si>
    <t>Wasser</t>
  </si>
  <si>
    <t>Xtra-TrinkwasserDE-2000</t>
  </si>
  <si>
    <t>Wasserglas</t>
  </si>
  <si>
    <t>Wasserstoff (Prozessgas)</t>
  </si>
  <si>
    <t>Wasserstoff</t>
  </si>
  <si>
    <t>Wasserstoffperoxid</t>
  </si>
  <si>
    <t>Chem-AnorgH2O2-DE-2010</t>
  </si>
  <si>
    <t>Weitere Inertgase</t>
  </si>
  <si>
    <t>Wismut</t>
  </si>
  <si>
    <t>Wolframerz</t>
  </si>
  <si>
    <t>Zellstoff (Sulfatzellstoff)</t>
  </si>
  <si>
    <t>Sulfatzellstoff</t>
  </si>
  <si>
    <t>Zellstoff (Sulfitzellstoff)</t>
  </si>
  <si>
    <t>Sulfitzellstoff</t>
  </si>
  <si>
    <t>Zement</t>
  </si>
  <si>
    <t>Zementklinker (Zuschlagsstoff im Zement)</t>
  </si>
  <si>
    <t>Steine-ErdenZement-Klinker-DE-2020</t>
  </si>
  <si>
    <t>Zink</t>
  </si>
  <si>
    <t>Zinkerze</t>
  </si>
  <si>
    <t>Zinn</t>
  </si>
  <si>
    <t>Zucker</t>
  </si>
  <si>
    <t>NG-HandelEU-Zucker-2020</t>
  </si>
  <si>
    <t>Verteilungsfaktor bei einmaligen Einsparungen:</t>
  </si>
  <si>
    <t>Probas (Stand: 1.2022), Bafa-Liste (Stand: 1.2022)</t>
  </si>
  <si>
    <t>Alle Maßnahmen und errechneten Emissionen werden auf ein Jahr bezogen.</t>
  </si>
  <si>
    <t>IV) Verändern sich die für die Energieerzeugung am Standort eingesetzten Mengen oder Arten von Energieträgern? (Scope 1, inklusive vorgelagerte Scope 3.3 Emissionen)</t>
  </si>
  <si>
    <t>V) Verändern sich direkte, aus dem Prozess resultierende THG-Emissionen? (Scope 1)</t>
  </si>
  <si>
    <t>VI) Verändert sich die eingesetzte Menge an bezogener Energie (Strom, Wärme)? (Scope 2, inklusive Scope 3.3)</t>
  </si>
  <si>
    <t>Werkstoffname BAFA</t>
  </si>
  <si>
    <t>Werkstoffname Probas</t>
  </si>
  <si>
    <t>CO2-Faktor BAFA Vorkette</t>
  </si>
  <si>
    <t>CO2-Faktor Probas</t>
  </si>
  <si>
    <t>CO2-Faktor Dropdown</t>
  </si>
  <si>
    <t>Emissionsfaktoren für Energieträger</t>
  </si>
  <si>
    <t>Stroh-FabrikStroh-EU-Pellets-2020</t>
  </si>
  <si>
    <t>Rutenhirse-FabrikRutenhirse-EU-Pellets-2020</t>
  </si>
  <si>
    <t>Palmöl-RaffineriePalmöl-ME-0LUC-ID-DE-2020/en</t>
  </si>
  <si>
    <t>Diesel-RaffinerieDiesel-generisch</t>
  </si>
  <si>
    <t>Wasserstoff-Chem-AnorgH2-DE-2010</t>
  </si>
  <si>
    <t>Wasserstoff-Chem-OrgMe-&gt;H2-Konv-DE-2000</t>
  </si>
  <si>
    <t xml:space="preserve">Holz Biomasse </t>
  </si>
  <si>
    <t>Energieträgername BAFA</t>
  </si>
  <si>
    <t>Energieträgername Probas</t>
  </si>
  <si>
    <t>Emissionsfaktor Probas</t>
  </si>
  <si>
    <t>Emissionsfaktor  BAFA</t>
  </si>
  <si>
    <t>Emissionsfaktor Probas in TJ</t>
  </si>
  <si>
    <t>Emissionsfaktor Dropdown</t>
  </si>
  <si>
    <t xml:space="preserve">Erdgas </t>
  </si>
  <si>
    <t xml:space="preserve">Emissionsfaktor </t>
  </si>
  <si>
    <t>Emissionsfaktoren für Energiebezug</t>
  </si>
  <si>
    <t>Quelle:</t>
  </si>
  <si>
    <t>Ende</t>
  </si>
  <si>
    <t>Einheit in CO2 e Probas</t>
  </si>
  <si>
    <t>N2O</t>
  </si>
  <si>
    <t>Werkstoff [t]</t>
  </si>
  <si>
    <t>Treibhausgas [t]</t>
  </si>
  <si>
    <t>Energiebezug [MWh]</t>
  </si>
  <si>
    <t>zzz - zu ergänzen</t>
  </si>
  <si>
    <t>Entsorgung [t]</t>
  </si>
  <si>
    <t>t CO2/MWh</t>
  </si>
  <si>
    <r>
      <t xml:space="preserve"> [t CO</t>
    </r>
    <r>
      <rPr>
        <b/>
        <vertAlign val="subscript"/>
        <sz val="11"/>
        <color theme="1"/>
        <rFont val="Arial"/>
        <family val="2"/>
      </rPr>
      <t>2</t>
    </r>
    <r>
      <rPr>
        <b/>
        <sz val="11"/>
        <color theme="1"/>
        <rFont val="Arial"/>
        <family val="2"/>
      </rPr>
      <t>e/t]</t>
    </r>
  </si>
  <si>
    <r>
      <t>[t CO</t>
    </r>
    <r>
      <rPr>
        <b/>
        <vertAlign val="subscript"/>
        <sz val="11"/>
        <color theme="1"/>
        <rFont val="Arial"/>
        <family val="2"/>
      </rPr>
      <t>2</t>
    </r>
    <r>
      <rPr>
        <b/>
        <sz val="11"/>
        <color theme="1"/>
        <rFont val="Arial"/>
        <family val="2"/>
      </rPr>
      <t>e]</t>
    </r>
  </si>
  <si>
    <r>
      <t>Energieträger [MWh</t>
    </r>
    <r>
      <rPr>
        <b/>
        <vertAlign val="subscript"/>
        <sz val="11"/>
        <color theme="1"/>
        <rFont val="Arial"/>
        <family val="2"/>
      </rPr>
      <t>Hi</t>
    </r>
    <r>
      <rPr>
        <b/>
        <sz val="11"/>
        <color theme="1"/>
        <rFont val="Arial"/>
        <family val="2"/>
      </rPr>
      <t>]</t>
    </r>
  </si>
  <si>
    <r>
      <t xml:space="preserve"> [t CO</t>
    </r>
    <r>
      <rPr>
        <b/>
        <vertAlign val="subscript"/>
        <sz val="10"/>
        <color theme="1"/>
        <rFont val="Arial"/>
        <family val="2"/>
      </rPr>
      <t>2</t>
    </r>
    <r>
      <rPr>
        <b/>
        <sz val="10"/>
        <color theme="1"/>
        <rFont val="Arial"/>
        <family val="2"/>
      </rPr>
      <t>e/MWh</t>
    </r>
    <r>
      <rPr>
        <b/>
        <vertAlign val="subscript"/>
        <sz val="10"/>
        <color theme="1"/>
        <rFont val="Arial"/>
        <family val="2"/>
      </rPr>
      <t>Hi</t>
    </r>
    <r>
      <rPr>
        <b/>
        <sz val="11"/>
        <color theme="1"/>
        <rFont val="Arial"/>
        <family val="2"/>
      </rPr>
      <t>]</t>
    </r>
  </si>
  <si>
    <r>
      <t>CO</t>
    </r>
    <r>
      <rPr>
        <b/>
        <vertAlign val="subscript"/>
        <sz val="11"/>
        <color theme="1"/>
        <rFont val="Arial"/>
        <family val="2"/>
      </rPr>
      <t>2</t>
    </r>
    <r>
      <rPr>
        <b/>
        <sz val="11"/>
        <color theme="1"/>
        <rFont val="Arial"/>
        <family val="2"/>
      </rPr>
      <t>-Äquivalente (GWP100)</t>
    </r>
  </si>
  <si>
    <r>
      <t xml:space="preserve"> [t CO</t>
    </r>
    <r>
      <rPr>
        <b/>
        <vertAlign val="subscript"/>
        <sz val="10"/>
        <color theme="1"/>
        <rFont val="Arial"/>
        <family val="2"/>
      </rPr>
      <t>2</t>
    </r>
    <r>
      <rPr>
        <b/>
        <sz val="10"/>
        <color theme="1"/>
        <rFont val="Arial"/>
        <family val="2"/>
      </rPr>
      <t>e/MWh</t>
    </r>
    <r>
      <rPr>
        <b/>
        <sz val="11"/>
        <color theme="1"/>
        <rFont val="Arial"/>
        <family val="2"/>
      </rPr>
      <t>]</t>
    </r>
  </si>
  <si>
    <r>
      <t>[t CO</t>
    </r>
    <r>
      <rPr>
        <b/>
        <vertAlign val="subscript"/>
        <sz val="11"/>
        <color theme="1"/>
        <rFont val="Arial"/>
        <family val="2"/>
      </rPr>
      <t>2</t>
    </r>
    <r>
      <rPr>
        <b/>
        <sz val="11"/>
        <color theme="1"/>
        <rFont val="Arial"/>
        <family val="2"/>
      </rPr>
      <t>e/MWh</t>
    </r>
    <r>
      <rPr>
        <b/>
        <vertAlign val="subscript"/>
        <sz val="11"/>
        <color theme="1"/>
        <rFont val="Arial"/>
        <family val="2"/>
      </rPr>
      <t>Hi</t>
    </r>
    <r>
      <rPr>
        <b/>
        <sz val="11"/>
        <color theme="1"/>
        <rFont val="Arial"/>
        <family val="2"/>
      </rPr>
      <t>] bzw. 
[t CO</t>
    </r>
    <r>
      <rPr>
        <b/>
        <vertAlign val="subscript"/>
        <sz val="11"/>
        <color theme="1"/>
        <rFont val="Arial"/>
        <family val="2"/>
      </rPr>
      <t>2</t>
    </r>
    <r>
      <rPr>
        <b/>
        <sz val="11"/>
        <color theme="1"/>
        <rFont val="Arial"/>
        <family val="2"/>
      </rPr>
      <t>e/MWh]</t>
    </r>
  </si>
  <si>
    <t>Adresse</t>
  </si>
  <si>
    <t>Projekt</t>
  </si>
  <si>
    <t>Kontaktinformation</t>
  </si>
  <si>
    <t>Abteilungsbezeichnung</t>
  </si>
  <si>
    <t>Ort, Datum</t>
  </si>
  <si>
    <t xml:space="preserve">THG-Emissionen 
[t CO2e] </t>
  </si>
  <si>
    <t>Maßnahmen</t>
  </si>
  <si>
    <t>I)</t>
  </si>
  <si>
    <t>II)</t>
  </si>
  <si>
    <t xml:space="preserve">III) </t>
  </si>
  <si>
    <t>IV)</t>
  </si>
  <si>
    <t>V)</t>
  </si>
  <si>
    <t>VI)</t>
  </si>
  <si>
    <t>VII)</t>
  </si>
  <si>
    <t>VIII)</t>
  </si>
  <si>
    <t>IX)</t>
  </si>
  <si>
    <t>X)</t>
  </si>
  <si>
    <t>Scope gemäß GHG-Protokoll</t>
  </si>
  <si>
    <t>Scope 3.2</t>
  </si>
  <si>
    <t>Scope 1</t>
  </si>
  <si>
    <t>Scope 1, inkl. vorgelagerte Scope 3.3 Emissionen</t>
  </si>
  <si>
    <t>Scope 2, inkl. Scope 3.3</t>
  </si>
  <si>
    <t>Scope 3.9 / 3.10 / 3.12</t>
  </si>
  <si>
    <t>Scope 3.1 / 3.4</t>
  </si>
  <si>
    <t>Scope 3.5 / 3.10</t>
  </si>
  <si>
    <t>Scope 3.10 / 3.11</t>
  </si>
  <si>
    <t>Scope 3.9 / 3.10 / 3.11</t>
  </si>
  <si>
    <t>Abteilungs-
bezeichnung</t>
  </si>
  <si>
    <t>Projekt-
beschreibung</t>
  </si>
  <si>
    <t>Musterstraße 22, 12345 Musterstadt, Musterland</t>
  </si>
  <si>
    <t>Musterabteilung</t>
  </si>
  <si>
    <t>Projektbezeichnung</t>
  </si>
  <si>
    <t>Bitte geben Sie Ihrem Projekt / Ihrer Maßnahme eine kurze Bezeichnung bzw. einen Projektnamen</t>
  </si>
  <si>
    <t>Zielgruppe und Zweck</t>
  </si>
  <si>
    <t>Ansprechpartner</t>
  </si>
  <si>
    <t>Erstellt von</t>
  </si>
  <si>
    <t>Finanziert und bereitgestellt von</t>
  </si>
  <si>
    <t>Betroffene Lebenszyklusphase(n)  (bitte in Abbildung ankreuzen)</t>
  </si>
  <si>
    <r>
      <rPr>
        <b/>
        <sz val="14"/>
        <rFont val="Arial"/>
        <family val="2"/>
      </rPr>
      <t>Veränderung</t>
    </r>
    <r>
      <rPr>
        <sz val="14"/>
        <rFont val="Arial"/>
        <family val="2"/>
      </rPr>
      <t xml:space="preserve"> der Menge oder Zusammensetzung für im Unternehmen benötigte </t>
    </r>
    <r>
      <rPr>
        <b/>
        <sz val="14"/>
        <rFont val="Arial"/>
        <family val="2"/>
      </rPr>
      <t>Hilfs-  und 
Betriebsstoffe</t>
    </r>
    <r>
      <rPr>
        <sz val="14"/>
        <rFont val="Arial"/>
        <family val="2"/>
      </rPr>
      <t xml:space="preserve"> (z. B. Verpackungen, Öle, Schreiben, Farben, Klebstoffe,…)</t>
    </r>
  </si>
  <si>
    <r>
      <rPr>
        <b/>
        <sz val="14"/>
        <rFont val="Arial"/>
        <family val="2"/>
      </rPr>
      <t>Veränderung</t>
    </r>
    <r>
      <rPr>
        <sz val="14"/>
        <rFont val="Arial"/>
        <family val="2"/>
      </rPr>
      <t xml:space="preserve"> der </t>
    </r>
    <r>
      <rPr>
        <b/>
        <sz val="14"/>
        <rFont val="Arial"/>
        <family val="2"/>
      </rPr>
      <t>Energieerzeugung</t>
    </r>
    <r>
      <rPr>
        <sz val="14"/>
        <rFont val="Arial"/>
        <family val="2"/>
      </rPr>
      <t xml:space="preserve"> am Standort der eingesetzten Mengen oder 
Arten von Energieträgern</t>
    </r>
  </si>
  <si>
    <r>
      <rPr>
        <b/>
        <sz val="14"/>
        <rFont val="Arial"/>
        <family val="2"/>
      </rPr>
      <t>Veränderung</t>
    </r>
    <r>
      <rPr>
        <sz val="14"/>
        <rFont val="Arial"/>
        <family val="2"/>
      </rPr>
      <t xml:space="preserve"> der direkten, aus dem </t>
    </r>
    <r>
      <rPr>
        <b/>
        <sz val="14"/>
        <rFont val="Arial"/>
        <family val="2"/>
      </rPr>
      <t>Prozess</t>
    </r>
    <r>
      <rPr>
        <sz val="14"/>
        <rFont val="Arial"/>
        <family val="2"/>
      </rPr>
      <t xml:space="preserve"> resultierenden THG-Emissionen</t>
    </r>
  </si>
  <si>
    <r>
      <rPr>
        <b/>
        <sz val="14"/>
        <rFont val="Arial"/>
        <family val="2"/>
      </rPr>
      <t>Veränderungen</t>
    </r>
    <r>
      <rPr>
        <sz val="14"/>
        <rFont val="Arial"/>
        <family val="2"/>
      </rPr>
      <t xml:space="preserve"> der eingesetzten Menge an </t>
    </r>
    <r>
      <rPr>
        <b/>
        <sz val="14"/>
        <rFont val="Arial"/>
        <family val="2"/>
      </rPr>
      <t>bezogene</t>
    </r>
    <r>
      <rPr>
        <sz val="14"/>
        <rFont val="Arial"/>
        <family val="2"/>
      </rPr>
      <t>r</t>
    </r>
    <r>
      <rPr>
        <b/>
        <sz val="14"/>
        <rFont val="Arial"/>
        <family val="2"/>
      </rPr>
      <t xml:space="preserve"> Energie</t>
    </r>
    <r>
      <rPr>
        <sz val="14"/>
        <rFont val="Arial"/>
        <family val="2"/>
      </rPr>
      <t xml:space="preserve"> (Strom, Wärme)</t>
    </r>
  </si>
  <si>
    <r>
      <rPr>
        <b/>
        <sz val="14"/>
        <rFont val="Arial"/>
        <family val="2"/>
      </rPr>
      <t>Veränderung</t>
    </r>
    <r>
      <rPr>
        <sz val="14"/>
        <rFont val="Arial"/>
        <family val="2"/>
      </rPr>
      <t xml:space="preserve"> in der </t>
    </r>
    <r>
      <rPr>
        <b/>
        <sz val="14"/>
        <rFont val="Arial"/>
        <family val="2"/>
      </rPr>
      <t>Nutzungsphase</t>
    </r>
    <r>
      <rPr>
        <sz val="14"/>
        <rFont val="Arial"/>
        <family val="2"/>
      </rPr>
      <t xml:space="preserve"> des Produkts (Verbrauch von Materialien, 
Hilfs- oder Betriebsstoffen)</t>
    </r>
  </si>
  <si>
    <t>Anleitung zur Nutzung des Tools ESTEM</t>
  </si>
  <si>
    <t>Verteilungfaktor bei einmaligen Einsparungen</t>
  </si>
  <si>
    <t>Verteilungsfaktor bei einmaligen Einsparungen</t>
  </si>
  <si>
    <t>Nutzungs-skalierungsfaktor bei langsam drehenden Produkten</t>
  </si>
  <si>
    <t>Anleitung zur Pflege und Ergänzung des Tools ESTEM</t>
  </si>
  <si>
    <t>Ammonia</t>
  </si>
  <si>
    <r>
      <t xml:space="preserve">Werkstoffname - </t>
    </r>
    <r>
      <rPr>
        <b/>
        <sz val="14"/>
        <color rgb="FFB3D14C"/>
        <rFont val="Arial"/>
        <family val="2"/>
      </rPr>
      <t>Dropdown</t>
    </r>
  </si>
  <si>
    <r>
      <t xml:space="preserve">Energieträgername - </t>
    </r>
    <r>
      <rPr>
        <b/>
        <sz val="14"/>
        <color rgb="FFB3D14C"/>
        <rFont val="Arial"/>
        <family val="2"/>
      </rPr>
      <t>Dropdown</t>
    </r>
  </si>
  <si>
    <r>
      <t xml:space="preserve">Energiebezug-Name BAFA - </t>
    </r>
    <r>
      <rPr>
        <b/>
        <sz val="14"/>
        <color rgb="FFB3D14C"/>
        <rFont val="Arial"/>
        <family val="2"/>
      </rPr>
      <t>Dropdown</t>
    </r>
  </si>
  <si>
    <r>
      <t xml:space="preserve">Entsorgung-Name Probas - </t>
    </r>
    <r>
      <rPr>
        <b/>
        <sz val="14"/>
        <color rgb="FFB3D14C"/>
        <rFont val="Arial"/>
        <family val="2"/>
      </rPr>
      <t>Dropdown</t>
    </r>
  </si>
  <si>
    <t>Gebäude</t>
  </si>
  <si>
    <t>kg CO2e/EURO</t>
  </si>
  <si>
    <t>Maschinen u. Anlagen</t>
  </si>
  <si>
    <t>IKT</t>
  </si>
  <si>
    <t>Möbel u. Sonstiges</t>
  </si>
  <si>
    <t>Fahrzeuge</t>
  </si>
  <si>
    <t>t CO2e</t>
  </si>
  <si>
    <t>Emissionsfaktoren Investitionsgüter</t>
  </si>
  <si>
    <t>Lkw &lt; 7,5 t</t>
  </si>
  <si>
    <t>kg CO2e/tkm</t>
  </si>
  <si>
    <t>Lkw &gt; 7,5 t</t>
  </si>
  <si>
    <t>Güterzug</t>
  </si>
  <si>
    <t>Flugzeug grenzüberschr.</t>
  </si>
  <si>
    <t>Binnenschiff</t>
  </si>
  <si>
    <t>Containerschiff Übersee</t>
  </si>
  <si>
    <t>Emissionsfaktoren Gütertransport</t>
  </si>
  <si>
    <r>
      <t xml:space="preserve">Transportmittel - </t>
    </r>
    <r>
      <rPr>
        <b/>
        <sz val="14"/>
        <color rgb="FFB3D14C"/>
        <rFont val="Arial"/>
        <family val="2"/>
      </rPr>
      <t>Dropdown</t>
    </r>
  </si>
  <si>
    <t>Quelle: ProBas Stand April 2022; Daten meistens von TREMOD/GEMIS 2010</t>
  </si>
  <si>
    <t>Quelle: scope3analyzer (Bezug: 2021, D)</t>
  </si>
  <si>
    <t>THG-Emissionen (Transport)</t>
  </si>
  <si>
    <t>[km]</t>
  </si>
  <si>
    <t xml:space="preserve">Typische Transport-entfernung </t>
  </si>
  <si>
    <t>Typisches Transportmittel für Anlieferung</t>
  </si>
  <si>
    <t>tCO2/t_Abwasser</t>
  </si>
  <si>
    <r>
      <t xml:space="preserve">Investitionsgut - </t>
    </r>
    <r>
      <rPr>
        <b/>
        <sz val="14"/>
        <color rgb="FFB3D14C"/>
        <rFont val="Arial"/>
        <family val="2"/>
      </rPr>
      <t>Dropdown</t>
    </r>
  </si>
  <si>
    <t>Quelle: https://www.probas.umweltbundesamt.de/php/index.php</t>
  </si>
  <si>
    <t>Quelle: bafa (Bundesagentur fuer Wirtschaft und Ausfuhrkontrolle; Bayer, Ralf; 01.11.2021; Informationsblatt CO2-Faktoren)</t>
  </si>
  <si>
    <t>Quellen: bafa (Bundesagentur fuer Wirtschaft und Ausfuhrkontrolle; Bayer, Ralf; 01.11.2021; Informationsblatt CO2-Faktoren)
https://www.probas.umweltbundesamt.de/php/index.php
Wenn es einen BAFA-Wert gibt, dann sollte dieser genommen werden einschließlich der Bezeichnung des Materials. Wenn kein bafa-Wert existiert, dann ersatzweise der Probas-Wert</t>
  </si>
  <si>
    <r>
      <t xml:space="preserve">Treibhausgas - </t>
    </r>
    <r>
      <rPr>
        <b/>
        <sz val="14"/>
        <color rgb="FFB3D14C"/>
        <rFont val="Arial"/>
        <family val="2"/>
      </rPr>
      <t>Dropdown</t>
    </r>
  </si>
  <si>
    <t>Tsd. Euro</t>
  </si>
  <si>
    <t>Metallbau</t>
  </si>
  <si>
    <t>Investitionsgut [Tsd. Euro]</t>
  </si>
  <si>
    <t>CH4</t>
  </si>
  <si>
    <t>CO2</t>
  </si>
  <si>
    <t>Quelle: IPCC (2021)</t>
  </si>
  <si>
    <t xml:space="preserve">Energiebezug [MWhHi] bzw. [MWh]	</t>
  </si>
  <si>
    <r>
      <t>Energieträger [MWh</t>
    </r>
    <r>
      <rPr>
        <b/>
        <vertAlign val="subscript"/>
        <sz val="11"/>
        <color theme="1"/>
        <rFont val="Arial"/>
        <family val="2"/>
      </rPr>
      <t>Hi</t>
    </r>
    <r>
      <rPr>
        <b/>
        <sz val="11"/>
        <color theme="1"/>
        <rFont val="Arial"/>
        <family val="2"/>
      </rPr>
      <t>] bzw. [MWh]</t>
    </r>
  </si>
  <si>
    <t>THG-Emissions-faktor der Abfall-behandlung/ Entsorgung (KEINE Aufbereitung)</t>
  </si>
  <si>
    <t>X) Verändert sich in der Nutzungsphase des Produkts der Energieverbrauch? (Scope 3.9 / 3.10 / 3.11)</t>
  </si>
  <si>
    <t>II) Verändert sich die Menge oder Zusammensetzung für im Unternehmen benötigte Betriebsstoffe (z. B. Öle, Reinigungsmittel etc.)? (Scope 3.1 / 3.4)</t>
  </si>
  <si>
    <t>Typisches Transportmittel für den Abtransport</t>
  </si>
  <si>
    <r>
      <rPr>
        <b/>
        <sz val="28"/>
        <color rgb="FFFFFFFF"/>
        <rFont val="Arial"/>
        <family val="2"/>
      </rPr>
      <t>E</t>
    </r>
    <r>
      <rPr>
        <b/>
        <sz val="20"/>
        <color rgb="FFFFFFFF"/>
        <rFont val="Arial"/>
        <family val="2"/>
      </rPr>
      <t xml:space="preserve">infache </t>
    </r>
    <r>
      <rPr>
        <b/>
        <sz val="28"/>
        <color rgb="FFFFFFFF"/>
        <rFont val="Arial"/>
        <family val="2"/>
      </rPr>
      <t>S</t>
    </r>
    <r>
      <rPr>
        <b/>
        <sz val="20"/>
        <color rgb="FFFFFFFF"/>
        <rFont val="Arial"/>
        <family val="2"/>
      </rPr>
      <t xml:space="preserve">tandardisierte Vorgehensweise zur Ermittlung eingesparter </t>
    </r>
    <r>
      <rPr>
        <b/>
        <sz val="28"/>
        <color rgb="FFFFFFFF"/>
        <rFont val="Arial"/>
        <family val="2"/>
      </rPr>
      <t>T</t>
    </r>
    <r>
      <rPr>
        <b/>
        <sz val="20"/>
        <color rgb="FFFFFFFF"/>
        <rFont val="Arial"/>
        <family val="2"/>
      </rPr>
      <t>reibhausgas-</t>
    </r>
    <r>
      <rPr>
        <b/>
        <sz val="28"/>
        <color rgb="FFFFFFFF"/>
        <rFont val="Arial"/>
        <family val="2"/>
      </rPr>
      <t>E</t>
    </r>
    <r>
      <rPr>
        <b/>
        <sz val="20"/>
        <color rgb="FFFFFFFF"/>
        <rFont val="Arial"/>
        <family val="2"/>
      </rPr>
      <t xml:space="preserve">missionen von Projekten zur </t>
    </r>
    <r>
      <rPr>
        <b/>
        <sz val="28"/>
        <color rgb="FFFFFFFF"/>
        <rFont val="Arial"/>
        <family val="2"/>
      </rPr>
      <t>M</t>
    </r>
    <r>
      <rPr>
        <b/>
        <sz val="20"/>
        <color rgb="FFFFFFFF"/>
        <rFont val="Arial"/>
        <family val="2"/>
      </rPr>
      <t>aterialeffizienz (ESTEM)</t>
    </r>
  </si>
  <si>
    <r>
      <t xml:space="preserve">Das Tool ist so aufgebaut, dass im Laufe der Zeit Emissionsfaktoren nachgepflegt werden können. Dies geschieht auf den verschiedenen Arbeitsblättern "Emissionen_xxx". Zur Pflege ist ein Passwort notwendig, dass bei </t>
    </r>
    <r>
      <rPr>
        <b/>
        <sz val="11"/>
        <color rgb="FFFF0000"/>
        <rFont val="Arial"/>
        <family val="2"/>
      </rPr>
      <t>xxx</t>
    </r>
    <r>
      <rPr>
        <sz val="11"/>
        <color theme="1"/>
        <rFont val="Arial"/>
        <family val="2"/>
      </rPr>
      <t xml:space="preserve"> erfragt werden kann. 
Werte können jeweils in die hellgrünen Felder eingetragen werden. Bitte achten Sie darauf, in BAFA-Spalten BAFA-Werte einzutragen, in Probas-Spalten die Probas-Werte, sofern dies vorgesehen ist. Sollte für einen Emissionsfaktor sowohl ein BAFA- als auch ein Probas-Wert vorliegen, präferiert das Tool den BAFA-Wert.
Bitte beachten Sie bei der Dateneingabe die jeweils geforderten Einheiten (z.B. t, Anzahl, MWh).
Bitte ergänzen bzw. korrigieren Sie die Quellenangabe nach Abschluss der Dateneingabe.
Es gelten folgende Farbcodes für das Tool:</t>
    </r>
  </si>
  <si>
    <r>
      <t xml:space="preserve">Nach Eingabe neuer Werte müssen diese sortiert werden. Sortiert wird jeweils die Spalte "xxxx - </t>
    </r>
    <r>
      <rPr>
        <b/>
        <sz val="11"/>
        <color rgb="FFB3D14C"/>
        <rFont val="Arial"/>
        <family val="2"/>
      </rPr>
      <t>Dropdown</t>
    </r>
    <r>
      <rPr>
        <sz val="11"/>
        <color theme="1"/>
        <rFont val="Arial"/>
        <family val="2"/>
      </rPr>
      <t>". Sortiert wird aufsteigend.</t>
    </r>
  </si>
  <si>
    <t>XI)</t>
  </si>
  <si>
    <r>
      <rPr>
        <b/>
        <sz val="14"/>
        <color theme="1"/>
        <rFont val="Arial"/>
        <family val="2"/>
      </rPr>
      <t>Veränderung</t>
    </r>
    <r>
      <rPr>
        <sz val="14"/>
        <color theme="1"/>
        <rFont val="Arial"/>
        <family val="2"/>
      </rPr>
      <t xml:space="preserve"> in der </t>
    </r>
    <r>
      <rPr>
        <b/>
        <sz val="14"/>
        <color theme="1"/>
        <rFont val="Arial"/>
        <family val="2"/>
      </rPr>
      <t>Transportleistung</t>
    </r>
  </si>
  <si>
    <t>Scope 3.4 / 3.9</t>
  </si>
  <si>
    <t>Emissionsfaktoren für Hilfs- und Betriebsstoffe</t>
  </si>
  <si>
    <t>Emissionsfaktoren für Entsorgung betrieblicher Abfälle</t>
  </si>
  <si>
    <t>Emissionsfaktoren für Entsorgung der Produkte</t>
  </si>
  <si>
    <t>Betriebsstoffname BAFA</t>
  </si>
  <si>
    <r>
      <t xml:space="preserve">Betriebsstoffname - </t>
    </r>
    <r>
      <rPr>
        <b/>
        <sz val="14"/>
        <color rgb="FFB3D14C"/>
        <rFont val="Arial"/>
        <family val="2"/>
      </rPr>
      <t>Dropdown</t>
    </r>
  </si>
  <si>
    <t>Betriebsstoffname Probas</t>
  </si>
  <si>
    <t>Betriebsstoff [t]</t>
  </si>
  <si>
    <t>Kurzbeschreibung des Status quo</t>
  </si>
  <si>
    <r>
      <rPr>
        <b/>
        <sz val="14"/>
        <rFont val="Arial"/>
        <family val="2"/>
      </rPr>
      <t>Veränderung</t>
    </r>
    <r>
      <rPr>
        <sz val="14"/>
        <rFont val="Arial"/>
        <family val="2"/>
      </rPr>
      <t xml:space="preserve"> des </t>
    </r>
    <r>
      <rPr>
        <b/>
        <sz val="14"/>
        <rFont val="Arial"/>
        <family val="2"/>
      </rPr>
      <t>Energieverbrauchs</t>
    </r>
    <r>
      <rPr>
        <sz val="14"/>
        <rFont val="Arial"/>
        <family val="2"/>
      </rPr>
      <t xml:space="preserve"> in der </t>
    </r>
    <r>
      <rPr>
        <b/>
        <sz val="14"/>
        <rFont val="Arial"/>
        <family val="2"/>
      </rPr>
      <t>Nutzungsphase</t>
    </r>
    <r>
      <rPr>
        <sz val="14"/>
        <rFont val="Arial"/>
        <family val="2"/>
      </rPr>
      <t xml:space="preserve"> des Produkts</t>
    </r>
  </si>
  <si>
    <t>THG-Emissions-faktor der Abfall-behandlung/ Entsorgung</t>
  </si>
  <si>
    <t>bitte wählen</t>
  </si>
  <si>
    <t>Motorenbenzin</t>
  </si>
  <si>
    <t>Strommix D 2021</t>
  </si>
  <si>
    <t>aktueller UBA-Wert</t>
  </si>
  <si>
    <t>Werte nach IPCC AR5</t>
  </si>
  <si>
    <t>C2HF5 (Pentafluorethan, R-125)</t>
  </si>
  <si>
    <t>CH2F2 (Difluormethan, R-32)</t>
  </si>
  <si>
    <t>R-410A</t>
  </si>
  <si>
    <t>SF6 (Schwefelhexafluorid)</t>
  </si>
  <si>
    <t>C2H2F4 (Tetrafluorethan, R-134a)</t>
  </si>
  <si>
    <t>VIII) Verändert sich die Menge der anfallenden produktionsspezifischen Abfälle oder deren Entsorgung? (Scope 3.5 / 3.10)</t>
  </si>
  <si>
    <r>
      <rPr>
        <b/>
        <sz val="14"/>
        <rFont val="Arial"/>
        <family val="2"/>
      </rPr>
      <t>Veränderung</t>
    </r>
    <r>
      <rPr>
        <sz val="14"/>
        <rFont val="Arial"/>
        <family val="2"/>
      </rPr>
      <t xml:space="preserve"> der </t>
    </r>
    <r>
      <rPr>
        <b/>
        <sz val="14"/>
        <rFont val="Arial"/>
        <family val="2"/>
      </rPr>
      <t>Menge</t>
    </r>
    <r>
      <rPr>
        <sz val="14"/>
        <rFont val="Arial"/>
        <family val="2"/>
      </rPr>
      <t xml:space="preserve"> der am Lebensende zu entsorgenden </t>
    </r>
    <r>
      <rPr>
        <b/>
        <sz val="14"/>
        <rFont val="Arial"/>
        <family val="2"/>
      </rPr>
      <t>Materialien</t>
    </r>
    <r>
      <rPr>
        <sz val="14"/>
        <rFont val="Arial"/>
        <family val="2"/>
      </rPr>
      <t xml:space="preserve"> in Produkten oder verändert sich das Entsorgungsverfahren dieser Materialien?</t>
    </r>
  </si>
  <si>
    <r>
      <rPr>
        <b/>
        <sz val="14"/>
        <rFont val="Arial"/>
        <family val="2"/>
      </rPr>
      <t>Veränderung</t>
    </r>
    <r>
      <rPr>
        <sz val="14"/>
        <rFont val="Arial"/>
        <family val="2"/>
      </rPr>
      <t xml:space="preserve"> der </t>
    </r>
    <r>
      <rPr>
        <b/>
        <sz val="14"/>
        <rFont val="Arial"/>
        <family val="2"/>
      </rPr>
      <t>Menge</t>
    </r>
    <r>
      <rPr>
        <sz val="14"/>
        <rFont val="Arial"/>
        <family val="2"/>
      </rPr>
      <t xml:space="preserve"> der anfallenden produktionsspezifischen </t>
    </r>
    <r>
      <rPr>
        <b/>
        <sz val="14"/>
        <rFont val="Arial"/>
        <family val="2"/>
      </rPr>
      <t xml:space="preserve">Abfälle </t>
    </r>
    <r>
      <rPr>
        <sz val="14"/>
        <rFont val="Arial"/>
        <family val="2"/>
      </rPr>
      <t>oder deren</t>
    </r>
    <r>
      <rPr>
        <b/>
        <sz val="14"/>
        <rFont val="Arial"/>
        <family val="2"/>
      </rPr>
      <t xml:space="preserve"> Entsorgung</t>
    </r>
    <r>
      <rPr>
        <sz val="14"/>
        <rFont val="Arial"/>
        <family val="2"/>
      </rPr>
      <t>?</t>
    </r>
  </si>
  <si>
    <r>
      <t xml:space="preserve">Wofür das Tool </t>
    </r>
    <r>
      <rPr>
        <b/>
        <i/>
        <sz val="14"/>
        <color theme="0"/>
        <rFont val="Arial"/>
        <family val="2"/>
      </rPr>
      <t>nicht</t>
    </r>
    <r>
      <rPr>
        <b/>
        <sz val="14"/>
        <color theme="0"/>
        <rFont val="Arial"/>
        <family val="2"/>
      </rPr>
      <t xml:space="preserve"> geeignet ist</t>
    </r>
  </si>
  <si>
    <t>1. Schritt: Ausfüllen des Arbeitsblatts "1. Beschreibung"</t>
  </si>
  <si>
    <t>2. Schritt: Ausfüllen des Arbeitsblatts "2. Dateneingabe"</t>
  </si>
  <si>
    <t>(Beispielhafte Eingabe)</t>
  </si>
  <si>
    <t>3. Schritt: Ausdruck der Arbeitsblätter "3. Ergebnisse DRUCK" und "4. Dateneingabe DRUCK"</t>
  </si>
  <si>
    <t xml:space="preserve">Bitte nutzen Sie für ein adäquates Druckergebnis die Druckfunktion von Excel, um die jeweiligen Arbeitsblätter auszudrucken. </t>
  </si>
  <si>
    <t>Emissionsfaktoren für Werkstoffe (Produkte)</t>
  </si>
  <si>
    <t>Emissionsfaktoren für Treibhausgase</t>
  </si>
  <si>
    <t>Informationen zum Unternehmen</t>
  </si>
  <si>
    <t>Ansprechpartner*in</t>
  </si>
  <si>
    <t>Maxi Mustermensch</t>
  </si>
  <si>
    <t>Wirkweise/
Maßnahmentyp</t>
  </si>
  <si>
    <t>Involvierte Agierende</t>
  </si>
  <si>
    <t>z. B. Messung, Schätzung, Standardwerte…</t>
  </si>
  <si>
    <t>Bei langsam drehenden Produkten Nutzungsskalierungsfaktor = 3 wählen:</t>
  </si>
  <si>
    <r>
      <t xml:space="preserve">I) Verändert sich die Menge der </t>
    </r>
    <r>
      <rPr>
        <b/>
        <sz val="14"/>
        <color theme="0"/>
        <rFont val="Arial"/>
        <family val="2"/>
      </rPr>
      <t>für die Produkte bezogenen Materialien</t>
    </r>
    <r>
      <rPr>
        <sz val="14"/>
        <color theme="0"/>
        <rFont val="Arial"/>
        <family val="2"/>
      </rPr>
      <t xml:space="preserve"> (z. B. weniger Material, Materialsubstitution, Einsatz von Sekundärmaterialien, biogene Stoffe anstatt fossiler)? (Scope 3.1 / 3.4)</t>
    </r>
  </si>
  <si>
    <t>VII) Verändert sich die Menge der am Produktlebensende zu entsorgenden Materialien in Produkten oder verändert sich das Entsorgungsverfahren dieser Materialien? (Scope 3.9 / 3.10 / 3.12)</t>
  </si>
  <si>
    <t>IX) Verändert sich in der Nutzungsphase des Produkts der Verbrauch von Materialien (z. B. Betriebsstoffe)? (Scope 3.10 / 3.11)</t>
  </si>
  <si>
    <t>Berechnung der Einsparung von THG-Emissionen</t>
  </si>
  <si>
    <r>
      <rPr>
        <b/>
        <sz val="14"/>
        <color theme="1"/>
        <rFont val="Arial"/>
        <family val="2"/>
      </rPr>
      <t>Veränderung</t>
    </r>
    <r>
      <rPr>
        <sz val="14"/>
        <color theme="1"/>
        <rFont val="Arial"/>
        <family val="2"/>
      </rPr>
      <t xml:space="preserve"> der </t>
    </r>
    <r>
      <rPr>
        <b/>
        <sz val="14"/>
        <color theme="1"/>
        <rFont val="Arial"/>
        <family val="2"/>
      </rPr>
      <t>Menge</t>
    </r>
    <r>
      <rPr>
        <sz val="14"/>
        <color theme="1"/>
        <rFont val="Arial"/>
        <family val="2"/>
      </rPr>
      <t xml:space="preserve"> der für die Produkte </t>
    </r>
    <r>
      <rPr>
        <b/>
        <sz val="14"/>
        <color theme="1"/>
        <rFont val="Arial"/>
        <family val="2"/>
      </rPr>
      <t>bezogenen Materialien</t>
    </r>
    <r>
      <rPr>
        <sz val="14"/>
        <color theme="1"/>
        <rFont val="Arial"/>
        <family val="2"/>
      </rPr>
      <t xml:space="preserve"> (z. B. weniger Material, Materialsubstitution, Einsatz von Sekundärmaterialien, biogene Stoffe statt fossilen)</t>
    </r>
  </si>
  <si>
    <r>
      <rPr>
        <b/>
        <sz val="14"/>
        <rFont val="Arial"/>
        <family val="2"/>
      </rPr>
      <t>Veränderungen</t>
    </r>
    <r>
      <rPr>
        <sz val="14"/>
        <rFont val="Arial"/>
        <family val="2"/>
      </rPr>
      <t xml:space="preserve"> bei </t>
    </r>
    <r>
      <rPr>
        <b/>
        <sz val="14"/>
        <rFont val="Arial"/>
        <family val="2"/>
      </rPr>
      <t>Kapital- bzw. Investitionsgütern</t>
    </r>
    <r>
      <rPr>
        <sz val="14"/>
        <rFont val="Arial"/>
        <family val="2"/>
      </rPr>
      <t xml:space="preserve"> (z. B. Maschinen, Gebäude, Fahrzeuge, oder Produktionsanlagen)? </t>
    </r>
  </si>
  <si>
    <t xml:space="preserve">
VDI Zentrum Ressourceneffizienz GmbH (VDI ZRE), Bülowstr. 78, 10783 Berlin, 
https://www.ressource-deutschland.de/service/kontakt/
Fachlich: Prof. Dr. Mario Schmidt, Institut für Industrial Ecology, http://umwelt.hs-pforzheim.de</t>
  </si>
  <si>
    <r>
      <t xml:space="preserve">Dieses </t>
    </r>
    <r>
      <rPr>
        <b/>
        <sz val="14"/>
        <color theme="1"/>
        <rFont val="Arial"/>
        <family val="2"/>
      </rPr>
      <t>Tool dient nicht zur umfassenden Berechnung von Treibhausgasemissionen</t>
    </r>
    <r>
      <rPr>
        <sz val="14"/>
        <color theme="1"/>
        <rFont val="Arial"/>
        <family val="2"/>
      </rPr>
      <t xml:space="preserve"> in Produktions- oder Produktsystemen, also z. B. für einen Carbon Footprint von Unternehmen oder Produkten. Es ersetzt auch nicht gängige Datenbanken aus dem Bereich der Ökobilanzierung. Zudem deckt es nicht alle Handlungsbereiche ab, insbesondere solche nicht, bei denen es um energiebezogene Maßnahmen geht oder die hauptsächlich Konsumentinnen und Konsumenten oder andere Agierende als Unternehmen im Blick haben. Das Tool eignet sich aufgrund seines Fokus, seiner vereinfachenden Annahmen und seines limitierten Datenumfangs nicht für wissenschaftliche Analysen.</t>
    </r>
  </si>
  <si>
    <t>III) Verändern sich materielle Kapital- bzw. Investitionsgüter (z. B. Maschinen, Fahrzeuge, Gebäude oder Produktionsanlagen)? (Scope 3.2)</t>
  </si>
  <si>
    <t xml:space="preserve">Abschreibungsdauer bei Investitionen, Standard = 3: </t>
  </si>
  <si>
    <t>Das ESTEM-Tool richtet sich an Antragsstellerinnen und Antragssteller sowie Beratungsunternehmen für die Förderung von Projekten und die einheitliche Bilanzierung von Maßnahmen im Rahmen von Beratungsprojekten zu Materialeffizienz in produzierenden Unternehmen. Darüber hinaus kann das Tool innerbetrieblich für die vergleichende Bewertung von Maßnahmen eingesetzt werden. Es ist auf Einfachheit und Vergleichbarkeit ausgelegt. Im Fokus des Tools steht daher explizit der effizientere Einsatz von Materialien, wie er beispielsweise auch in der VDI-Richtlinie 4800 Blatt 1 beschrieben ist.</t>
  </si>
  <si>
    <t>THG-Emissionen Vorkette</t>
  </si>
  <si>
    <r>
      <t>ESTEM CO</t>
    </r>
    <r>
      <rPr>
        <b/>
        <vertAlign val="subscript"/>
        <sz val="24"/>
        <color theme="0"/>
        <rFont val="Arial"/>
        <family val="2"/>
      </rPr>
      <t>2</t>
    </r>
    <r>
      <rPr>
        <b/>
        <sz val="24"/>
        <color theme="0"/>
        <rFont val="Arial"/>
        <family val="2"/>
      </rPr>
      <t>-Einsparungen - Gesamtergebnis</t>
    </r>
  </si>
  <si>
    <t>Unterschrift und Name in Druckschrift</t>
  </si>
  <si>
    <t>Zusätzliche Mengen pro Jahr (negativ)</t>
  </si>
  <si>
    <t>Tel.: +49 123456789, maxi.mustermensch@firmaxyz.com</t>
  </si>
  <si>
    <r>
      <t xml:space="preserve">Weiterführende Informationen zu den Annahmen und zum Vorgehen der Berechnungen finden Sie im detaillierten ESTEM-Leitfaden unter: 
</t>
    </r>
    <r>
      <rPr>
        <b/>
        <sz val="11"/>
        <rFont val="Arial"/>
        <family val="2"/>
      </rPr>
      <t>www.estem-projekt.de</t>
    </r>
  </si>
  <si>
    <r>
      <t xml:space="preserve">Bitte hinterlegen Sie hier alle notwendigen Informationen zu Ihrem Unternehmen sowie zur geplanten Ressourceneffizienzmaßnahme. Bitte beachten Sie, dass das ESTEM-Tool jeweils </t>
    </r>
    <r>
      <rPr>
        <b/>
        <sz val="11"/>
        <color theme="1"/>
        <rFont val="Arial"/>
        <family val="2"/>
      </rPr>
      <t>nur eine Maßnahme / Projekt gleichzeitig</t>
    </r>
    <r>
      <rPr>
        <sz val="11"/>
        <color theme="1"/>
        <rFont val="Arial"/>
        <family val="2"/>
      </rPr>
      <t xml:space="preserve"> abbilden kann.</t>
    </r>
  </si>
  <si>
    <r>
      <t>Das ESTEM-Tool erwartet ausschließlich auf den Arbeitsblättern "1. Beschreibung Projekt" und "2. Dateneingabe" Eingaben. Diese Eingaben sind selbsterklärend.</t>
    </r>
    <r>
      <rPr>
        <b/>
        <sz val="11"/>
        <color rgb="FFB3D14C"/>
        <rFont val="Arial"/>
        <family val="2"/>
      </rPr>
      <t xml:space="preserve"> </t>
    </r>
    <r>
      <rPr>
        <b/>
        <sz val="11"/>
        <color rgb="FF9FBD31"/>
        <rFont val="Arial"/>
        <family val="2"/>
      </rPr>
      <t>Grün hinterlegte Felder</t>
    </r>
    <r>
      <rPr>
        <sz val="11"/>
        <color theme="1"/>
        <rFont val="Arial"/>
        <family val="2"/>
      </rPr>
      <t xml:space="preserve"> verlangen eine Auswahl via Dropdown-Menü, in </t>
    </r>
    <r>
      <rPr>
        <b/>
        <sz val="11"/>
        <color theme="9" tint="0.39997558519241921"/>
        <rFont val="Arial"/>
        <family val="2"/>
      </rPr>
      <t>pastellgrüne Felder</t>
    </r>
    <r>
      <rPr>
        <sz val="11"/>
        <color theme="1"/>
        <rFont val="Arial"/>
        <family val="2"/>
      </rPr>
      <t xml:space="preserve"> sind von den Nutzenden Zahlen einzutragen. Bitte gehen Sie äußerst sorgfältig bei der Eingabe vor, um Eingabefehler zu vermeiden. Achten Sie dabei insbesondere auf die Einheiten, die für die jeweilige Eingabe gefordert sind (z. B. t, km, Anzahl, MWh usw.).
Die Arbeitsblätter "3. Ergebnisse DRUCK" und "4. Dateneingabe DRUCK" dienen dem Ausdruck Ihrer jeweiligen Effizienzmaßnahme, um diese z. B. einem Förderantrag beizulegen.
Weitere Arbeitsblätter enthalten vielfältige Informationen zu verschiedenen Emissionsfaktoren und sind rein informativer Natur. Diese Informationen werden fortlaufend durch die das ESTEM-Tool bereitstellende Institution aktualisiert.
Bitte beachten Sie, dass mit dem ESTEM-Tool jeweils nur eine Maßnahme / Projekt gleichzeitig abgebildet werden kann.
Es gelten folgende Farbcodes für das ESTEM-Tool:</t>
    </r>
  </si>
  <si>
    <t>z. B. andere Abteilungen, externe Berater mit Kontaktdaten</t>
  </si>
  <si>
    <t>Erläuterung der Wirkweise der Maßnahme(n), z. B.:
·        Materialänderung oder -substitution
·        Einsatz von Sekundärrohstoffen
·        Effekt auf Nutzungsphase (keine Verlängerung der Lebensdauer)
·        Vermeidung/Verminderung von Input-Stoffflüssen im Prozess selbst
·        Vermeidung/Verminderung von Input-Stoffflüssen durch interne Kreislaufführung  usw.
Zudem Erläuterung: Handelt es sich um eine einmalige oder kontinuierliche Einsparung?</t>
  </si>
  <si>
    <t>Version 1.0; Stand: 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</si>
</sst>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0000"/>
    <numFmt numFmtId="167" formatCode="#,##0.0000;\-#,##0.0000"/>
    <numFmt numFmtId="168" formatCode="#,##0.0000"/>
    <numFmt numFmtId="169" formatCode="#,##0.0"/>
  </numFmts>
  <fonts count="43" x14ac:knownFonts="1">
    <font>
      <sz val="11"/>
      <color theme="1"/>
      <name val="Calibri"/>
      <family val="2"/>
      <scheme val="minor"/>
    </font>
    <font>
      <u/>
      <sz val="11"/>
      <color theme="10"/>
      <name val="Calibri"/>
      <family val="2"/>
      <scheme val="minor"/>
    </font>
    <font>
      <sz val="8"/>
      <name val="Calibri"/>
      <family val="2"/>
      <scheme val="minor"/>
    </font>
    <font>
      <sz val="11"/>
      <color theme="1"/>
      <name val="Arial"/>
      <family val="2"/>
    </font>
    <font>
      <sz val="11"/>
      <color theme="0"/>
      <name val="Arial"/>
      <family val="2"/>
    </font>
    <font>
      <sz val="8"/>
      <color theme="1"/>
      <name val="Arial"/>
      <family val="2"/>
    </font>
    <font>
      <sz val="11"/>
      <color rgb="FFFF3300"/>
      <name val="Arial"/>
      <family val="2"/>
    </font>
    <font>
      <sz val="11"/>
      <color theme="1"/>
      <name val="Calibri"/>
      <family val="2"/>
      <scheme val="minor"/>
    </font>
    <font>
      <b/>
      <sz val="28"/>
      <color theme="0"/>
      <name val="Arial"/>
      <family val="2"/>
    </font>
    <font>
      <sz val="14"/>
      <color theme="1"/>
      <name val="Arial"/>
      <family val="2"/>
    </font>
    <font>
      <sz val="28"/>
      <color theme="0"/>
      <name val="Arial"/>
      <family val="2"/>
    </font>
    <font>
      <sz val="14"/>
      <color theme="0"/>
      <name val="Arial"/>
      <family val="2"/>
    </font>
    <font>
      <b/>
      <sz val="14"/>
      <color theme="1"/>
      <name val="Arial"/>
      <family val="2"/>
    </font>
    <font>
      <b/>
      <sz val="11"/>
      <color theme="1"/>
      <name val="Arial"/>
      <family val="2"/>
    </font>
    <font>
      <sz val="11"/>
      <name val="Arial"/>
      <family val="2"/>
    </font>
    <font>
      <b/>
      <sz val="14"/>
      <color theme="0"/>
      <name val="Arial"/>
      <family val="2"/>
    </font>
    <font>
      <u/>
      <sz val="11"/>
      <color theme="1"/>
      <name val="Arial"/>
      <family val="2"/>
    </font>
    <font>
      <sz val="8"/>
      <color rgb="FF000000"/>
      <name val="Arial"/>
      <family val="2"/>
    </font>
    <font>
      <b/>
      <sz val="11"/>
      <name val="Arial"/>
      <family val="2"/>
    </font>
    <font>
      <sz val="11"/>
      <color rgb="FFFF0000"/>
      <name val="Arial"/>
      <family val="2"/>
    </font>
    <font>
      <b/>
      <vertAlign val="subscript"/>
      <sz val="11"/>
      <color theme="1"/>
      <name val="Arial"/>
      <family val="2"/>
    </font>
    <font>
      <b/>
      <vertAlign val="subscript"/>
      <sz val="10"/>
      <color theme="1"/>
      <name val="Arial"/>
      <family val="2"/>
    </font>
    <font>
      <b/>
      <sz val="10"/>
      <color theme="1"/>
      <name val="Arial"/>
      <family val="2"/>
    </font>
    <font>
      <b/>
      <sz val="11"/>
      <color rgb="FFFF0000"/>
      <name val="Arial"/>
      <family val="2"/>
    </font>
    <font>
      <b/>
      <sz val="14"/>
      <name val="Arial"/>
      <family val="2"/>
    </font>
    <font>
      <sz val="11"/>
      <color theme="4"/>
      <name val="Arial"/>
      <family val="2"/>
    </font>
    <font>
      <sz val="14"/>
      <name val="Arial"/>
      <family val="2"/>
    </font>
    <font>
      <sz val="12"/>
      <color theme="1"/>
      <name val="Arial"/>
      <family val="2"/>
    </font>
    <font>
      <b/>
      <sz val="28"/>
      <color rgb="FFFFFFFF"/>
      <name val="Arial"/>
      <family val="2"/>
    </font>
    <font>
      <b/>
      <sz val="11"/>
      <color rgb="FFFFFFFF"/>
      <name val="Arial"/>
      <family val="2"/>
    </font>
    <font>
      <b/>
      <sz val="14"/>
      <color rgb="FFFFFFFF"/>
      <name val="Arial"/>
      <family val="2"/>
    </font>
    <font>
      <sz val="14"/>
      <color rgb="FF000000"/>
      <name val="Arial"/>
      <family val="2"/>
    </font>
    <font>
      <b/>
      <sz val="20"/>
      <color rgb="FFFFFFFF"/>
      <name val="Arial"/>
      <family val="2"/>
    </font>
    <font>
      <b/>
      <sz val="22"/>
      <color theme="0"/>
      <name val="Arial"/>
      <family val="2"/>
    </font>
    <font>
      <b/>
      <sz val="11"/>
      <color theme="0"/>
      <name val="Arial"/>
      <family val="2"/>
    </font>
    <font>
      <b/>
      <sz val="14"/>
      <color rgb="FFB3D14C"/>
      <name val="Arial"/>
      <family val="2"/>
    </font>
    <font>
      <b/>
      <sz val="11"/>
      <color rgb="FFB3D14C"/>
      <name val="Arial"/>
      <family val="2"/>
    </font>
    <font>
      <b/>
      <sz val="24"/>
      <color rgb="FFFFFFFF"/>
      <name val="Arial"/>
      <family val="2"/>
    </font>
    <font>
      <b/>
      <sz val="24"/>
      <color theme="0"/>
      <name val="Arial"/>
      <family val="2"/>
    </font>
    <font>
      <b/>
      <i/>
      <sz val="14"/>
      <color theme="0"/>
      <name val="Arial"/>
      <family val="2"/>
    </font>
    <font>
      <b/>
      <sz val="11"/>
      <color theme="9" tint="0.39997558519241921"/>
      <name val="Arial"/>
      <family val="2"/>
    </font>
    <font>
      <b/>
      <sz val="11"/>
      <color rgb="FF9FBD31"/>
      <name val="Arial"/>
      <family val="2"/>
    </font>
    <font>
      <b/>
      <vertAlign val="subscript"/>
      <sz val="24"/>
      <color theme="0"/>
      <name val="Arial"/>
      <family val="2"/>
    </font>
  </fonts>
  <fills count="11">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rgb="FF4791D4"/>
        <bgColor indexed="64"/>
      </patternFill>
    </fill>
    <fill>
      <patternFill patternType="solid">
        <fgColor rgb="FFB3D14C"/>
        <bgColor indexed="64"/>
      </patternFill>
    </fill>
    <fill>
      <patternFill patternType="solid">
        <fgColor rgb="FF68C6FA"/>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s>
  <borders count="16">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double">
        <color indexed="64"/>
      </bottom>
      <diagonal/>
    </border>
    <border>
      <left style="thick">
        <color rgb="FFFFFFFF"/>
      </left>
      <right/>
      <top style="thick">
        <color rgb="FFFFFFFF"/>
      </top>
      <bottom style="thick">
        <color rgb="FFFFFFFF"/>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right/>
      <top/>
      <bottom style="thin">
        <color indexed="64"/>
      </bottom>
      <diagonal/>
    </border>
    <border>
      <left style="thick">
        <color theme="0"/>
      </left>
      <right style="thick">
        <color theme="0"/>
      </right>
      <top style="thick">
        <color theme="0"/>
      </top>
      <bottom style="thick">
        <color theme="0"/>
      </bottom>
      <diagonal/>
    </border>
    <border>
      <left/>
      <right/>
      <top style="thick">
        <color rgb="FFFFFFFF"/>
      </top>
      <bottom style="thick">
        <color rgb="FFFFFFFF"/>
      </bottom>
      <diagonal/>
    </border>
    <border>
      <left/>
      <right/>
      <top/>
      <bottom style="thick">
        <color rgb="FFFFFFFF"/>
      </bottom>
      <diagonal/>
    </border>
    <border>
      <left/>
      <right/>
      <top style="medium">
        <color theme="0"/>
      </top>
      <bottom/>
      <diagonal/>
    </border>
    <border>
      <left/>
      <right/>
      <top style="medium">
        <color theme="0"/>
      </top>
      <bottom style="medium">
        <color theme="0"/>
      </bottom>
      <diagonal/>
    </border>
    <border>
      <left/>
      <right/>
      <top/>
      <bottom style="medium">
        <color theme="0"/>
      </bottom>
      <diagonal/>
    </border>
  </borders>
  <cellStyleXfs count="4">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164" fontId="7" fillId="0" borderId="0" applyFont="0" applyFill="0" applyBorder="0" applyAlignment="0" applyProtection="0"/>
  </cellStyleXfs>
  <cellXfs count="257">
    <xf numFmtId="0" fontId="0" fillId="0" borderId="0" xfId="0"/>
    <xf numFmtId="0" fontId="3" fillId="0" borderId="0" xfId="0" applyFont="1"/>
    <xf numFmtId="0" fontId="4" fillId="4" borderId="0" xfId="0" applyFont="1" applyFill="1"/>
    <xf numFmtId="0" fontId="3" fillId="0" borderId="0" xfId="0" applyFont="1" applyBorder="1" applyAlignment="1">
      <alignment vertical="center"/>
    </xf>
    <xf numFmtId="0" fontId="6" fillId="0" borderId="0" xfId="0" applyFont="1"/>
    <xf numFmtId="0" fontId="6" fillId="0" borderId="0" xfId="0" applyFont="1" applyAlignment="1">
      <alignment horizontal="right"/>
    </xf>
    <xf numFmtId="0" fontId="4" fillId="0" borderId="0" xfId="0" applyFont="1" applyFill="1"/>
    <xf numFmtId="0" fontId="3" fillId="2" borderId="0" xfId="0" applyFont="1" applyFill="1" applyAlignment="1">
      <alignment wrapText="1"/>
    </xf>
    <xf numFmtId="0" fontId="6" fillId="0" borderId="0" xfId="0" applyFont="1" applyFill="1" applyAlignment="1">
      <alignment wrapText="1"/>
    </xf>
    <xf numFmtId="0" fontId="3" fillId="0" borderId="0" xfId="0" applyFont="1" applyFill="1" applyAlignment="1">
      <alignment wrapText="1"/>
    </xf>
    <xf numFmtId="0" fontId="6" fillId="0" borderId="0" xfId="0" applyFont="1" applyFill="1"/>
    <xf numFmtId="0" fontId="3" fillId="0" borderId="0" xfId="0" applyFont="1" applyFill="1"/>
    <xf numFmtId="0" fontId="6" fillId="0" borderId="0" xfId="0" applyFont="1" applyFill="1" applyAlignment="1">
      <alignment horizontal="right"/>
    </xf>
    <xf numFmtId="0" fontId="9" fillId="0" borderId="0" xfId="0" applyFont="1" applyFill="1" applyAlignment="1">
      <alignment wrapText="1"/>
    </xf>
    <xf numFmtId="0" fontId="3" fillId="0" borderId="0" xfId="0" applyFont="1" applyAlignment="1">
      <alignment vertical="center"/>
    </xf>
    <xf numFmtId="0" fontId="5" fillId="0" borderId="0" xfId="0" applyFont="1" applyAlignment="1">
      <alignment vertical="center" wrapText="1"/>
    </xf>
    <xf numFmtId="0" fontId="15" fillId="4" borderId="0" xfId="0" applyFont="1" applyFill="1" applyAlignment="1">
      <alignment horizontal="center" vertical="center" wrapText="1"/>
    </xf>
    <xf numFmtId="0" fontId="3" fillId="0" borderId="0" xfId="0" applyFont="1" applyAlignment="1">
      <alignment horizontal="center" vertical="center"/>
    </xf>
    <xf numFmtId="0" fontId="9" fillId="0" borderId="0" xfId="0" applyFont="1" applyAlignment="1">
      <alignment horizontal="center" vertical="center" wrapText="1"/>
    </xf>
    <xf numFmtId="0" fontId="3" fillId="0" borderId="0" xfId="0" applyFont="1" applyAlignment="1">
      <alignment wrapText="1"/>
    </xf>
    <xf numFmtId="0" fontId="3" fillId="0" borderId="0" xfId="0" applyFont="1" applyAlignment="1">
      <alignment horizontal="right"/>
    </xf>
    <xf numFmtId="0" fontId="3" fillId="0" borderId="0" xfId="0" applyFont="1" applyAlignment="1">
      <alignment horizontal="left" wrapText="1"/>
    </xf>
    <xf numFmtId="0" fontId="10" fillId="0" borderId="0" xfId="0" applyFont="1" applyFill="1"/>
    <xf numFmtId="0" fontId="11" fillId="0" borderId="0" xfId="0" applyFont="1" applyAlignment="1">
      <alignment wrapText="1"/>
    </xf>
    <xf numFmtId="0" fontId="3" fillId="0" borderId="0" xfId="0" applyFont="1" applyAlignment="1">
      <alignment horizontal="center"/>
    </xf>
    <xf numFmtId="0" fontId="6" fillId="0" borderId="0" xfId="0" applyFont="1" applyFill="1" applyAlignment="1">
      <alignment horizontal="right" wrapText="1"/>
    </xf>
    <xf numFmtId="0" fontId="3" fillId="0" borderId="0" xfId="0" applyFont="1" applyFill="1" applyAlignment="1">
      <alignment horizontal="right" wrapText="1"/>
    </xf>
    <xf numFmtId="0" fontId="3" fillId="0" borderId="0" xfId="0" applyFont="1" applyAlignment="1"/>
    <xf numFmtId="0" fontId="17" fillId="0" borderId="0" xfId="0" applyFont="1" applyFill="1" applyAlignment="1">
      <alignment vertical="top" wrapText="1"/>
    </xf>
    <xf numFmtId="0" fontId="13" fillId="0" borderId="0" xfId="0" applyFont="1" applyAlignment="1">
      <alignment horizontal="left"/>
    </xf>
    <xf numFmtId="0" fontId="19" fillId="0" borderId="0" xfId="0" applyFont="1"/>
    <xf numFmtId="0" fontId="13" fillId="0" borderId="0" xfId="0" applyFont="1"/>
    <xf numFmtId="0" fontId="13" fillId="0" borderId="0" xfId="0" applyFont="1" applyAlignment="1">
      <alignment vertical="center"/>
    </xf>
    <xf numFmtId="0" fontId="18" fillId="0" borderId="0" xfId="0" applyFont="1" applyAlignment="1">
      <alignment horizontal="left"/>
    </xf>
    <xf numFmtId="0" fontId="13" fillId="0" borderId="0" xfId="0" applyFont="1" applyAlignment="1">
      <alignment horizontal="center" vertical="center" wrapText="1"/>
    </xf>
    <xf numFmtId="165" fontId="3" fillId="0" borderId="0" xfId="0" applyNumberFormat="1" applyFont="1"/>
    <xf numFmtId="0" fontId="13" fillId="0" borderId="0" xfId="0" quotePrefix="1" applyFont="1" applyAlignment="1">
      <alignment horizontal="center"/>
    </xf>
    <xf numFmtId="0" fontId="13" fillId="0" borderId="0" xfId="0" applyFont="1" applyAlignment="1">
      <alignment horizontal="center"/>
    </xf>
    <xf numFmtId="0" fontId="3" fillId="0" borderId="5" xfId="0" applyFont="1" applyBorder="1"/>
    <xf numFmtId="1" fontId="13" fillId="0" borderId="0" xfId="0" applyNumberFormat="1" applyFont="1"/>
    <xf numFmtId="0" fontId="3" fillId="0" borderId="0" xfId="0" applyFont="1" applyAlignment="1">
      <alignment horizontal="left"/>
    </xf>
    <xf numFmtId="0" fontId="14" fillId="0" borderId="0" xfId="0" applyFont="1"/>
    <xf numFmtId="1" fontId="3" fillId="0" borderId="5" xfId="0" applyNumberFormat="1" applyFont="1" applyBorder="1"/>
    <xf numFmtId="0" fontId="18" fillId="0" borderId="0" xfId="0" applyFont="1" applyFill="1" applyAlignment="1">
      <alignment horizontal="left"/>
    </xf>
    <xf numFmtId="0" fontId="13" fillId="0" borderId="0" xfId="0" applyFont="1" applyFill="1"/>
    <xf numFmtId="0" fontId="19" fillId="0" borderId="0" xfId="0" applyFont="1" applyAlignment="1">
      <alignment horizontal="left" vertical="top" wrapText="1"/>
    </xf>
    <xf numFmtId="0" fontId="19" fillId="0" borderId="0" xfId="0" applyFont="1" applyAlignment="1">
      <alignment vertical="top" wrapText="1"/>
    </xf>
    <xf numFmtId="0" fontId="3" fillId="0" borderId="0" xfId="0" applyFont="1" applyBorder="1"/>
    <xf numFmtId="0" fontId="14" fillId="0" borderId="0" xfId="0" applyFont="1" applyAlignment="1">
      <alignment horizontal="left"/>
    </xf>
    <xf numFmtId="0" fontId="18" fillId="0" borderId="0" xfId="0" applyFont="1" applyBorder="1"/>
    <xf numFmtId="0" fontId="23" fillId="0" borderId="0" xfId="0" applyFont="1"/>
    <xf numFmtId="0" fontId="3" fillId="0" borderId="5" xfId="0" applyFont="1" applyFill="1" applyBorder="1"/>
    <xf numFmtId="0" fontId="3" fillId="0" borderId="5" xfId="0" applyFont="1" applyFill="1" applyBorder="1" applyAlignment="1">
      <alignment horizontal="center" vertical="center"/>
    </xf>
    <xf numFmtId="0" fontId="18" fillId="0" borderId="0" xfId="0" applyFont="1"/>
    <xf numFmtId="0" fontId="14" fillId="0" borderId="5" xfId="0" applyFont="1" applyBorder="1"/>
    <xf numFmtId="0" fontId="19" fillId="0" borderId="0" xfId="0" applyFont="1" applyFill="1"/>
    <xf numFmtId="0" fontId="3" fillId="0" borderId="0" xfId="0" applyFont="1" applyAlignment="1">
      <alignment horizontal="center" vertical="center" wrapText="1"/>
    </xf>
    <xf numFmtId="0" fontId="19" fillId="0" borderId="0" xfId="0" applyFont="1" applyAlignment="1">
      <alignment vertical="top"/>
    </xf>
    <xf numFmtId="166" fontId="13" fillId="0" borderId="0" xfId="0" applyNumberFormat="1" applyFont="1"/>
    <xf numFmtId="0" fontId="25" fillId="0" borderId="0" xfId="0" applyFont="1"/>
    <xf numFmtId="0" fontId="18" fillId="4" borderId="0" xfId="0" applyFont="1" applyFill="1" applyAlignment="1">
      <alignment wrapText="1"/>
    </xf>
    <xf numFmtId="0" fontId="18" fillId="0" borderId="0" xfId="0" applyFont="1" applyFill="1" applyAlignment="1">
      <alignment wrapText="1"/>
    </xf>
    <xf numFmtId="0" fontId="3" fillId="4" borderId="0" xfId="0" applyFont="1" applyFill="1"/>
    <xf numFmtId="0" fontId="11" fillId="4" borderId="0" xfId="0" applyFont="1" applyFill="1" applyAlignment="1">
      <alignment vertical="center"/>
    </xf>
    <xf numFmtId="0" fontId="19" fillId="0" borderId="0" xfId="0" applyFont="1" applyFill="1" applyBorder="1" applyAlignment="1">
      <alignment vertical="top"/>
    </xf>
    <xf numFmtId="0" fontId="23" fillId="0" borderId="0" xfId="0" applyFont="1" applyFill="1" applyBorder="1" applyAlignment="1">
      <alignment vertical="top"/>
    </xf>
    <xf numFmtId="0" fontId="3" fillId="0" borderId="0" xfId="0" applyFont="1" applyFill="1" applyBorder="1"/>
    <xf numFmtId="0" fontId="19" fillId="0" borderId="0" xfId="0" applyFont="1" applyFill="1" applyBorder="1" applyAlignment="1">
      <alignment wrapText="1"/>
    </xf>
    <xf numFmtId="0" fontId="23" fillId="0" borderId="0" xfId="0" applyFont="1" applyFill="1" applyBorder="1" applyAlignment="1">
      <alignment vertical="top" wrapText="1"/>
    </xf>
    <xf numFmtId="0" fontId="13" fillId="0" borderId="0" xfId="0" applyFont="1" applyAlignment="1">
      <alignment horizontal="right"/>
    </xf>
    <xf numFmtId="0" fontId="18" fillId="0" borderId="0" xfId="0" applyFont="1" applyAlignment="1">
      <alignment horizontal="right"/>
    </xf>
    <xf numFmtId="1" fontId="13" fillId="0" borderId="0" xfId="0" applyNumberFormat="1" applyFont="1" applyFill="1"/>
    <xf numFmtId="0" fontId="14" fillId="0" borderId="0" xfId="0" applyFont="1" applyFill="1"/>
    <xf numFmtId="0" fontId="19" fillId="0" borderId="0" xfId="0" applyFont="1" applyFill="1" applyAlignment="1">
      <alignment vertical="top" wrapText="1"/>
    </xf>
    <xf numFmtId="0" fontId="14" fillId="0" borderId="0" xfId="0" applyFont="1" applyFill="1" applyAlignment="1">
      <alignment vertical="top" wrapText="1"/>
    </xf>
    <xf numFmtId="0" fontId="3" fillId="0" borderId="0" xfId="0" applyFont="1" applyFill="1" applyAlignment="1">
      <alignment vertical="center"/>
    </xf>
    <xf numFmtId="0" fontId="23" fillId="0" borderId="0" xfId="0" applyFont="1" applyFill="1"/>
    <xf numFmtId="0" fontId="11" fillId="0" borderId="0" xfId="0" applyFont="1" applyFill="1" applyAlignment="1">
      <alignment vertical="center"/>
    </xf>
    <xf numFmtId="0" fontId="19" fillId="0" borderId="0" xfId="0" applyFont="1" applyAlignment="1">
      <alignment vertical="center"/>
    </xf>
    <xf numFmtId="0" fontId="3" fillId="0" borderId="0" xfId="0" applyFont="1" applyAlignment="1">
      <alignment horizontal="left" vertical="center"/>
    </xf>
    <xf numFmtId="0" fontId="8" fillId="0" borderId="0" xfId="0" applyFont="1" applyFill="1" applyAlignment="1">
      <alignment vertical="center"/>
    </xf>
    <xf numFmtId="0" fontId="4" fillId="0" borderId="0" xfId="0" applyFont="1" applyFill="1" applyAlignment="1">
      <alignment vertical="center"/>
    </xf>
    <xf numFmtId="0" fontId="9" fillId="0" borderId="0" xfId="0" applyFont="1" applyBorder="1" applyAlignment="1">
      <alignment vertical="center"/>
    </xf>
    <xf numFmtId="0" fontId="12" fillId="0" borderId="0" xfId="0" applyFont="1" applyBorder="1" applyAlignment="1">
      <alignment horizontal="center" vertical="center" wrapText="1"/>
    </xf>
    <xf numFmtId="0" fontId="9" fillId="0" borderId="0" xfId="0" applyFont="1" applyFill="1" applyBorder="1" applyAlignment="1">
      <alignment horizontal="left" vertical="center" wrapText="1"/>
    </xf>
    <xf numFmtId="4" fontId="12" fillId="6" borderId="0" xfId="0" applyNumberFormat="1" applyFont="1" applyFill="1" applyBorder="1" applyAlignment="1">
      <alignment vertical="center"/>
    </xf>
    <xf numFmtId="4" fontId="12" fillId="0" borderId="0" xfId="0" applyNumberFormat="1" applyFont="1" applyFill="1" applyBorder="1" applyAlignment="1">
      <alignment vertical="center"/>
    </xf>
    <xf numFmtId="4" fontId="24" fillId="0" borderId="0" xfId="0" applyNumberFormat="1" applyFont="1" applyFill="1" applyBorder="1" applyAlignment="1">
      <alignment vertical="center"/>
    </xf>
    <xf numFmtId="4" fontId="12" fillId="0" borderId="0" xfId="0" applyNumberFormat="1" applyFont="1" applyBorder="1" applyAlignment="1">
      <alignment horizontal="right" vertical="center" wrapText="1"/>
    </xf>
    <xf numFmtId="0" fontId="26" fillId="0" borderId="0" xfId="0" applyFont="1" applyFill="1" applyBorder="1" applyAlignment="1">
      <alignment vertical="center" wrapText="1"/>
    </xf>
    <xf numFmtId="0" fontId="9" fillId="6" borderId="0" xfId="0" applyFont="1" applyFill="1" applyBorder="1" applyAlignment="1">
      <alignment vertical="center" wrapText="1"/>
    </xf>
    <xf numFmtId="0" fontId="12" fillId="0" borderId="0" xfId="0" applyFont="1" applyBorder="1" applyAlignment="1">
      <alignment vertical="center"/>
    </xf>
    <xf numFmtId="0" fontId="26" fillId="6" borderId="0" xfId="0" applyFont="1" applyFill="1" applyBorder="1" applyAlignment="1">
      <alignment vertical="center" wrapText="1"/>
    </xf>
    <xf numFmtId="4" fontId="3" fillId="0" borderId="0" xfId="0" applyNumberFormat="1" applyFont="1" applyAlignment="1">
      <alignment vertical="center"/>
    </xf>
    <xf numFmtId="0" fontId="9" fillId="0" borderId="0" xfId="0" applyFont="1" applyAlignment="1">
      <alignment vertical="center"/>
    </xf>
    <xf numFmtId="0" fontId="9" fillId="0" borderId="0" xfId="0" applyFont="1" applyFill="1" applyAlignment="1">
      <alignment vertical="center"/>
    </xf>
    <xf numFmtId="0" fontId="9" fillId="0" borderId="9" xfId="0" applyFont="1" applyBorder="1" applyAlignment="1">
      <alignment vertical="center"/>
    </xf>
    <xf numFmtId="0" fontId="9" fillId="0" borderId="0" xfId="0" applyFont="1" applyFill="1" applyBorder="1" applyAlignment="1">
      <alignment vertical="center"/>
    </xf>
    <xf numFmtId="0" fontId="27" fillId="0" borderId="0" xfId="0" applyFont="1" applyAlignment="1">
      <alignment vertical="center"/>
    </xf>
    <xf numFmtId="4" fontId="27" fillId="0" borderId="0" xfId="0" applyNumberFormat="1" applyFont="1" applyAlignment="1">
      <alignment vertical="center"/>
    </xf>
    <xf numFmtId="0" fontId="9" fillId="0" borderId="0" xfId="0" applyFont="1" applyAlignment="1">
      <alignment vertical="center" wrapText="1"/>
    </xf>
    <xf numFmtId="0" fontId="9" fillId="6"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6" borderId="0" xfId="0" applyFont="1" applyFill="1" applyBorder="1" applyAlignment="1">
      <alignment horizontal="center" vertical="center" wrapText="1"/>
    </xf>
    <xf numFmtId="4" fontId="9" fillId="0" borderId="0" xfId="0" applyNumberFormat="1" applyFont="1" applyFill="1" applyBorder="1" applyAlignment="1">
      <alignment vertical="center"/>
    </xf>
    <xf numFmtId="0" fontId="9" fillId="0" borderId="10" xfId="0" applyFont="1" applyBorder="1" applyAlignment="1">
      <alignment horizontal="right" vertical="center"/>
    </xf>
    <xf numFmtId="0" fontId="9" fillId="0" borderId="10" xfId="0" applyFont="1" applyBorder="1" applyAlignment="1">
      <alignment horizontal="right" vertical="center" wrapText="1"/>
    </xf>
    <xf numFmtId="0" fontId="3" fillId="0" borderId="2" xfId="0" applyFont="1" applyFill="1" applyBorder="1" applyAlignment="1">
      <alignment vertical="top"/>
    </xf>
    <xf numFmtId="0" fontId="29" fillId="0" borderId="0" xfId="0" applyFont="1" applyFill="1" applyBorder="1" applyAlignment="1">
      <alignment vertical="center" wrapText="1"/>
    </xf>
    <xf numFmtId="0" fontId="3" fillId="0" borderId="4" xfId="0" applyFont="1" applyFill="1" applyBorder="1" applyAlignment="1">
      <alignment vertical="top"/>
    </xf>
    <xf numFmtId="0" fontId="3" fillId="0" borderId="3" xfId="0" applyFont="1" applyFill="1" applyBorder="1" applyAlignment="1">
      <alignment vertical="top"/>
    </xf>
    <xf numFmtId="0" fontId="3" fillId="0" borderId="0" xfId="0" applyFont="1" applyFill="1" applyBorder="1" applyAlignment="1">
      <alignment vertical="top"/>
    </xf>
    <xf numFmtId="4" fontId="9" fillId="0" borderId="0" xfId="0" applyNumberFormat="1" applyFont="1" applyAlignment="1">
      <alignment vertical="center"/>
    </xf>
    <xf numFmtId="0" fontId="31" fillId="0" borderId="7"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 fillId="0" borderId="0" xfId="0" applyFont="1" applyAlignment="1">
      <alignment horizontal="right" vertical="center"/>
    </xf>
    <xf numFmtId="0" fontId="15" fillId="4" borderId="0" xfId="0" applyFont="1" applyFill="1" applyAlignment="1">
      <alignment vertical="center"/>
    </xf>
    <xf numFmtId="0" fontId="27" fillId="0" borderId="0" xfId="0" applyFont="1"/>
    <xf numFmtId="0" fontId="13" fillId="0" borderId="0" xfId="0" applyFont="1" applyFill="1" applyAlignment="1">
      <alignment vertical="center"/>
    </xf>
    <xf numFmtId="4" fontId="11" fillId="0" borderId="0" xfId="0" applyNumberFormat="1" applyFont="1" applyFill="1" applyBorder="1" applyAlignment="1">
      <alignment vertical="center"/>
    </xf>
    <xf numFmtId="4" fontId="11" fillId="0" borderId="0" xfId="0" applyNumberFormat="1" applyFont="1" applyFill="1" applyBorder="1" applyAlignment="1">
      <alignment horizontal="right" vertical="center" wrapText="1"/>
    </xf>
    <xf numFmtId="0" fontId="9" fillId="0" borderId="0" xfId="0" applyFont="1" applyAlignment="1">
      <alignment horizontal="center" vertical="center"/>
    </xf>
    <xf numFmtId="0" fontId="33" fillId="4" borderId="0" xfId="0" applyFont="1" applyFill="1" applyBorder="1" applyAlignment="1">
      <alignment horizontal="left" vertical="center" wrapText="1"/>
    </xf>
    <xf numFmtId="4" fontId="33" fillId="4" borderId="0" xfId="0" applyNumberFormat="1" applyFont="1" applyFill="1" applyBorder="1" applyAlignment="1">
      <alignment vertical="center"/>
    </xf>
    <xf numFmtId="0" fontId="9" fillId="8" borderId="10" xfId="0" applyFont="1" applyFill="1" applyBorder="1" applyAlignment="1">
      <alignment vertical="center" wrapText="1"/>
    </xf>
    <xf numFmtId="0" fontId="31" fillId="8" borderId="12" xfId="0" applyFont="1" applyFill="1" applyBorder="1" applyAlignment="1">
      <alignment horizontal="left" vertical="center" wrapText="1"/>
    </xf>
    <xf numFmtId="0" fontId="31" fillId="5" borderId="12" xfId="0" applyFont="1" applyFill="1" applyBorder="1" applyAlignment="1">
      <alignment horizontal="left" vertical="center" wrapText="1"/>
    </xf>
    <xf numFmtId="0" fontId="3" fillId="0" borderId="0" xfId="0" applyFont="1" applyAlignment="1">
      <alignment vertical="top"/>
    </xf>
    <xf numFmtId="0" fontId="3" fillId="9" borderId="0" xfId="0" applyFont="1" applyFill="1"/>
    <xf numFmtId="0" fontId="5" fillId="7" borderId="0" xfId="0" applyFont="1" applyFill="1" applyAlignment="1">
      <alignment horizontal="center" vertical="center"/>
    </xf>
    <xf numFmtId="0" fontId="5" fillId="7" borderId="0" xfId="0" applyFont="1" applyFill="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xf>
    <xf numFmtId="0" fontId="3" fillId="0" borderId="0" xfId="0" applyFont="1" applyFill="1" applyAlignment="1">
      <alignment vertical="center" wrapText="1"/>
    </xf>
    <xf numFmtId="0" fontId="3" fillId="0" borderId="0" xfId="0" applyFont="1" applyAlignment="1">
      <alignment vertical="center" wrapText="1"/>
    </xf>
    <xf numFmtId="0" fontId="3" fillId="9" borderId="0" xfId="0" applyFont="1" applyFill="1" applyAlignment="1">
      <alignment vertical="center"/>
    </xf>
    <xf numFmtId="0" fontId="3" fillId="8" borderId="0" xfId="0" applyFont="1" applyFill="1" applyAlignment="1">
      <alignment vertical="center"/>
    </xf>
    <xf numFmtId="0" fontId="34" fillId="8" borderId="0" xfId="0" applyFont="1" applyFill="1" applyAlignment="1">
      <alignment vertical="center"/>
    </xf>
    <xf numFmtId="165" fontId="3" fillId="8" borderId="0" xfId="0" applyNumberFormat="1" applyFont="1" applyFill="1"/>
    <xf numFmtId="0" fontId="13" fillId="0" borderId="0" xfId="0" applyFont="1" applyAlignment="1">
      <alignment horizontal="center" wrapText="1"/>
    </xf>
    <xf numFmtId="0" fontId="3" fillId="0" borderId="0" xfId="0" applyFont="1" applyFill="1" applyAlignment="1"/>
    <xf numFmtId="0" fontId="3" fillId="3" borderId="14" xfId="0" applyFont="1" applyFill="1" applyBorder="1" applyAlignment="1">
      <alignment vertical="center"/>
    </xf>
    <xf numFmtId="0" fontId="3" fillId="8" borderId="14" xfId="0" applyFont="1" applyFill="1" applyBorder="1" applyAlignment="1">
      <alignment vertical="center"/>
    </xf>
    <xf numFmtId="167" fontId="3" fillId="3" borderId="14" xfId="3" applyNumberFormat="1" applyFont="1" applyFill="1" applyBorder="1" applyAlignment="1">
      <alignment vertical="center"/>
    </xf>
    <xf numFmtId="167" fontId="3" fillId="8" borderId="14" xfId="3" applyNumberFormat="1" applyFont="1" applyFill="1" applyBorder="1" applyAlignment="1">
      <alignment vertical="center"/>
    </xf>
    <xf numFmtId="167" fontId="3" fillId="2" borderId="14" xfId="3" applyNumberFormat="1" applyFont="1" applyFill="1" applyBorder="1" applyAlignment="1">
      <alignment vertical="center"/>
    </xf>
    <xf numFmtId="0" fontId="3" fillId="8" borderId="14" xfId="0" applyFont="1" applyFill="1" applyBorder="1" applyAlignment="1">
      <alignment horizontal="right" vertical="center"/>
    </xf>
    <xf numFmtId="167" fontId="3" fillId="2" borderId="14" xfId="3" quotePrefix="1" applyNumberFormat="1" applyFont="1" applyFill="1" applyBorder="1" applyAlignment="1">
      <alignment vertical="center" wrapText="1"/>
    </xf>
    <xf numFmtId="167" fontId="3" fillId="3" borderId="14" xfId="3" applyNumberFormat="1" applyFont="1" applyFill="1" applyBorder="1" applyAlignment="1">
      <alignment vertical="center" wrapText="1"/>
    </xf>
    <xf numFmtId="167" fontId="3" fillId="3" borderId="14" xfId="3" quotePrefix="1" applyNumberFormat="1" applyFont="1" applyFill="1" applyBorder="1" applyAlignment="1">
      <alignment vertical="center"/>
    </xf>
    <xf numFmtId="167" fontId="3" fillId="3" borderId="14" xfId="3" applyNumberFormat="1" applyFont="1" applyFill="1" applyBorder="1" applyAlignment="1">
      <alignment horizontal="right" vertical="center"/>
    </xf>
    <xf numFmtId="0" fontId="5" fillId="3" borderId="14" xfId="0" applyFont="1" applyFill="1" applyBorder="1" applyAlignment="1">
      <alignment vertical="center" wrapText="1"/>
    </xf>
    <xf numFmtId="167" fontId="5" fillId="3" borderId="14" xfId="3" applyNumberFormat="1" applyFont="1" applyFill="1" applyBorder="1" applyAlignment="1">
      <alignment vertical="center" wrapText="1"/>
    </xf>
    <xf numFmtId="167" fontId="5" fillId="2" borderId="14" xfId="3" applyNumberFormat="1" applyFont="1" applyFill="1" applyBorder="1" applyAlignment="1">
      <alignment vertical="center" wrapText="1"/>
    </xf>
    <xf numFmtId="0" fontId="3" fillId="3" borderId="13" xfId="0" applyFont="1" applyFill="1" applyBorder="1" applyAlignment="1">
      <alignment vertical="center"/>
    </xf>
    <xf numFmtId="0" fontId="3" fillId="8" borderId="13" xfId="0" applyFont="1" applyFill="1" applyBorder="1" applyAlignment="1">
      <alignment vertical="center"/>
    </xf>
    <xf numFmtId="167" fontId="3" fillId="3" borderId="13" xfId="3" applyNumberFormat="1" applyFont="1" applyFill="1" applyBorder="1" applyAlignment="1">
      <alignment vertical="center"/>
    </xf>
    <xf numFmtId="167" fontId="3" fillId="8" borderId="13" xfId="3" applyNumberFormat="1" applyFont="1" applyFill="1" applyBorder="1" applyAlignment="1">
      <alignment vertical="center"/>
    </xf>
    <xf numFmtId="167" fontId="3" fillId="2" borderId="13" xfId="3" applyNumberFormat="1" applyFont="1" applyFill="1" applyBorder="1" applyAlignment="1">
      <alignment vertical="center"/>
    </xf>
    <xf numFmtId="0" fontId="3" fillId="8" borderId="13" xfId="0" applyFont="1" applyFill="1" applyBorder="1" applyAlignment="1">
      <alignment horizontal="right" vertical="center"/>
    </xf>
    <xf numFmtId="168" fontId="3" fillId="3" borderId="14" xfId="0" applyNumberFormat="1" applyFont="1" applyFill="1" applyBorder="1" applyAlignment="1">
      <alignment horizontal="right" vertical="center"/>
    </xf>
    <xf numFmtId="0" fontId="3" fillId="3" borderId="14" xfId="0" applyFont="1" applyFill="1" applyBorder="1" applyAlignment="1">
      <alignment horizontal="right" vertical="center"/>
    </xf>
    <xf numFmtId="0" fontId="3" fillId="7" borderId="14" xfId="0" applyFont="1" applyFill="1" applyBorder="1" applyAlignment="1">
      <alignment horizontal="right" vertical="center"/>
    </xf>
    <xf numFmtId="168" fontId="3" fillId="3" borderId="13" xfId="0" applyNumberFormat="1" applyFont="1" applyFill="1" applyBorder="1" applyAlignment="1">
      <alignment horizontal="right" vertical="center"/>
    </xf>
    <xf numFmtId="0" fontId="3" fillId="3" borderId="13" xfId="0" applyFont="1" applyFill="1" applyBorder="1" applyAlignment="1">
      <alignment horizontal="right" vertical="center"/>
    </xf>
    <xf numFmtId="0" fontId="3" fillId="7" borderId="13" xfId="0" applyFont="1" applyFill="1" applyBorder="1" applyAlignment="1">
      <alignment horizontal="right" vertical="center"/>
    </xf>
    <xf numFmtId="168" fontId="3" fillId="3" borderId="14" xfId="0" applyNumberFormat="1" applyFont="1" applyFill="1" applyBorder="1" applyAlignment="1">
      <alignment vertical="center"/>
    </xf>
    <xf numFmtId="168" fontId="3" fillId="3" borderId="13" xfId="0" applyNumberFormat="1" applyFont="1" applyFill="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center" wrapText="1"/>
    </xf>
    <xf numFmtId="0" fontId="3" fillId="0" borderId="0" xfId="0" applyFont="1" applyAlignment="1">
      <alignment horizontal="center"/>
    </xf>
    <xf numFmtId="0" fontId="3" fillId="8" borderId="0" xfId="0" applyFont="1" applyFill="1" applyBorder="1" applyAlignment="1">
      <alignment horizontal="center"/>
    </xf>
    <xf numFmtId="0" fontId="3" fillId="0" borderId="0" xfId="0" applyFont="1" applyFill="1" applyAlignment="1">
      <alignment horizontal="center" vertical="center" wrapText="1"/>
    </xf>
    <xf numFmtId="0" fontId="15" fillId="4" borderId="0" xfId="0" applyFont="1" applyFill="1" applyAlignment="1">
      <alignment horizontal="center" vertical="center"/>
    </xf>
    <xf numFmtId="0" fontId="3" fillId="3" borderId="15" xfId="0" applyFont="1" applyFill="1" applyBorder="1" applyAlignment="1">
      <alignment vertical="center"/>
    </xf>
    <xf numFmtId="168" fontId="3" fillId="3" borderId="15" xfId="0" applyNumberFormat="1" applyFont="1" applyFill="1" applyBorder="1" applyAlignment="1">
      <alignment vertical="center"/>
    </xf>
    <xf numFmtId="168" fontId="3" fillId="8" borderId="15" xfId="0" applyNumberFormat="1" applyFont="1" applyFill="1" applyBorder="1" applyAlignment="1">
      <alignment horizontal="center" vertical="center"/>
    </xf>
    <xf numFmtId="168" fontId="3" fillId="8" borderId="14" xfId="0" applyNumberFormat="1" applyFont="1" applyFill="1" applyBorder="1" applyAlignment="1">
      <alignment horizontal="center" vertical="center"/>
    </xf>
    <xf numFmtId="168" fontId="3" fillId="3" borderId="14" xfId="0" quotePrefix="1" applyNumberFormat="1" applyFont="1" applyFill="1" applyBorder="1" applyAlignment="1">
      <alignment vertical="center" wrapText="1"/>
    </xf>
    <xf numFmtId="168" fontId="3" fillId="8" borderId="13" xfId="0" applyNumberFormat="1" applyFont="1" applyFill="1" applyBorder="1" applyAlignment="1">
      <alignment horizontal="center" vertical="center"/>
    </xf>
    <xf numFmtId="168" fontId="3" fillId="3" borderId="15" xfId="0" quotePrefix="1" applyNumberFormat="1" applyFont="1" applyFill="1" applyBorder="1" applyAlignment="1">
      <alignment vertical="center" wrapText="1"/>
    </xf>
    <xf numFmtId="4" fontId="13" fillId="8" borderId="0" xfId="0" applyNumberFormat="1" applyFont="1" applyFill="1"/>
    <xf numFmtId="4" fontId="13" fillId="0" borderId="0" xfId="0" applyNumberFormat="1" applyFont="1" applyFill="1"/>
    <xf numFmtId="0" fontId="3" fillId="8" borderId="0" xfId="0" applyFont="1" applyFill="1" applyAlignment="1">
      <alignment horizontal="center"/>
    </xf>
    <xf numFmtId="0" fontId="3" fillId="0" borderId="0" xfId="0" applyFont="1" applyFill="1" applyAlignment="1">
      <alignment horizontal="center" vertical="center"/>
    </xf>
    <xf numFmtId="168" fontId="3" fillId="8" borderId="15" xfId="0" applyNumberFormat="1" applyFont="1" applyFill="1" applyBorder="1" applyAlignment="1">
      <alignment vertical="center"/>
    </xf>
    <xf numFmtId="168" fontId="3" fillId="3" borderId="15" xfId="0" applyNumberFormat="1" applyFont="1" applyFill="1" applyBorder="1" applyAlignment="1">
      <alignment horizontal="right" vertical="center"/>
    </xf>
    <xf numFmtId="168" fontId="3" fillId="8" borderId="15" xfId="0" applyNumberFormat="1" applyFont="1" applyFill="1" applyBorder="1" applyAlignment="1">
      <alignment horizontal="right" vertical="center"/>
    </xf>
    <xf numFmtId="168" fontId="3" fillId="3" borderId="15" xfId="0" applyNumberFormat="1" applyFont="1" applyFill="1" applyBorder="1" applyAlignment="1">
      <alignment vertical="center" wrapText="1"/>
    </xf>
    <xf numFmtId="0" fontId="3" fillId="0" borderId="15" xfId="0" applyFont="1" applyBorder="1"/>
    <xf numFmtId="168" fontId="3" fillId="8" borderId="14" xfId="0" applyNumberFormat="1" applyFont="1" applyFill="1" applyBorder="1" applyAlignment="1">
      <alignment vertical="center"/>
    </xf>
    <xf numFmtId="168" fontId="3" fillId="8" borderId="14" xfId="0" applyNumberFormat="1" applyFont="1" applyFill="1" applyBorder="1" applyAlignment="1">
      <alignment horizontal="right" vertical="center"/>
    </xf>
    <xf numFmtId="168" fontId="3" fillId="3" borderId="14" xfId="0" applyNumberFormat="1" applyFont="1" applyFill="1" applyBorder="1" applyAlignment="1">
      <alignment vertical="center" wrapText="1"/>
    </xf>
    <xf numFmtId="0" fontId="3" fillId="0" borderId="14" xfId="0" applyFont="1" applyBorder="1"/>
    <xf numFmtId="168" fontId="3" fillId="3" borderId="14" xfId="0" quotePrefix="1" applyNumberFormat="1" applyFont="1" applyFill="1" applyBorder="1" applyAlignment="1">
      <alignment horizontal="right" vertical="center" wrapText="1"/>
    </xf>
    <xf numFmtId="168" fontId="3" fillId="3" borderId="14" xfId="0" applyNumberFormat="1" applyFont="1" applyFill="1" applyBorder="1" applyAlignment="1">
      <alignment horizontal="right" vertical="center" wrapText="1"/>
    </xf>
    <xf numFmtId="2" fontId="3" fillId="0" borderId="14" xfId="0" applyNumberFormat="1" applyFont="1" applyBorder="1"/>
    <xf numFmtId="168" fontId="16" fillId="3" borderId="14" xfId="2" applyNumberFormat="1" applyFont="1" applyFill="1" applyBorder="1" applyAlignment="1">
      <alignment horizontal="left" vertical="center"/>
    </xf>
    <xf numFmtId="168" fontId="13" fillId="3" borderId="14" xfId="0" applyNumberFormat="1" applyFont="1" applyFill="1" applyBorder="1" applyAlignment="1">
      <alignment vertical="center"/>
    </xf>
    <xf numFmtId="168" fontId="3" fillId="8" borderId="13" xfId="0" applyNumberFormat="1" applyFont="1" applyFill="1" applyBorder="1" applyAlignment="1">
      <alignment vertical="center"/>
    </xf>
    <xf numFmtId="168" fontId="3" fillId="8" borderId="13" xfId="0" applyNumberFormat="1" applyFont="1" applyFill="1" applyBorder="1" applyAlignment="1">
      <alignment horizontal="right" vertical="center"/>
    </xf>
    <xf numFmtId="168" fontId="3" fillId="3" borderId="13" xfId="0" applyNumberFormat="1" applyFont="1" applyFill="1" applyBorder="1" applyAlignment="1">
      <alignment vertical="center" wrapText="1"/>
    </xf>
    <xf numFmtId="0" fontId="3" fillId="0" borderId="13" xfId="0" applyFont="1" applyBorder="1"/>
    <xf numFmtId="0" fontId="15" fillId="4" borderId="0" xfId="0" applyFont="1" applyFill="1" applyBorder="1" applyAlignment="1">
      <alignment horizontal="center" vertical="center" wrapText="1"/>
    </xf>
    <xf numFmtId="0" fontId="8" fillId="0" borderId="0" xfId="0" applyFont="1" applyFill="1" applyBorder="1" applyAlignment="1">
      <alignment vertical="center"/>
    </xf>
    <xf numFmtId="0" fontId="10" fillId="0" borderId="0" xfId="0" applyFont="1" applyFill="1" applyBorder="1"/>
    <xf numFmtId="0" fontId="3" fillId="0" borderId="0" xfId="0" applyFont="1" applyFill="1" applyBorder="1" applyAlignment="1">
      <alignment wrapText="1"/>
    </xf>
    <xf numFmtId="0" fontId="6" fillId="0" borderId="0" xfId="0" applyFont="1" applyFill="1" applyBorder="1" applyAlignment="1">
      <alignment wrapText="1"/>
    </xf>
    <xf numFmtId="0" fontId="6" fillId="0" borderId="0" xfId="0" applyFont="1" applyBorder="1"/>
    <xf numFmtId="0" fontId="11" fillId="0" borderId="0" xfId="0" applyFont="1" applyBorder="1" applyAlignment="1">
      <alignment horizontal="center" vertical="center" wrapText="1"/>
    </xf>
    <xf numFmtId="169" fontId="3" fillId="3" borderId="14" xfId="0" applyNumberFormat="1" applyFont="1" applyFill="1" applyBorder="1" applyAlignment="1">
      <alignment vertical="center"/>
    </xf>
    <xf numFmtId="0" fontId="5" fillId="7" borderId="0" xfId="0" applyFont="1" applyFill="1" applyBorder="1" applyAlignment="1">
      <alignment horizontal="center" vertical="center"/>
    </xf>
    <xf numFmtId="2" fontId="3" fillId="0" borderId="0" xfId="0" applyNumberFormat="1" applyFont="1" applyBorder="1"/>
    <xf numFmtId="1" fontId="3" fillId="8" borderId="0" xfId="0" applyNumberFormat="1" applyFont="1" applyFill="1" applyAlignment="1">
      <alignment horizontal="center"/>
    </xf>
    <xf numFmtId="0" fontId="31" fillId="3" borderId="12" xfId="0" applyFont="1" applyFill="1" applyBorder="1" applyAlignment="1" applyProtection="1">
      <alignment horizontal="left" vertical="center" wrapText="1"/>
      <protection locked="0"/>
    </xf>
    <xf numFmtId="0" fontId="31" fillId="5" borderId="12" xfId="0" applyFont="1" applyFill="1" applyBorder="1" applyAlignment="1" applyProtection="1">
      <alignment horizontal="left" vertical="center" wrapText="1"/>
      <protection locked="0"/>
    </xf>
    <xf numFmtId="0" fontId="3" fillId="5" borderId="0" xfId="0" applyFont="1" applyFill="1" applyAlignment="1" applyProtection="1">
      <alignment vertical="center"/>
      <protection locked="0"/>
    </xf>
    <xf numFmtId="0" fontId="3" fillId="5" borderId="0" xfId="0" applyFont="1" applyFill="1" applyProtection="1">
      <protection locked="0"/>
    </xf>
    <xf numFmtId="169" fontId="3" fillId="3" borderId="1" xfId="0" applyNumberFormat="1" applyFont="1" applyFill="1" applyBorder="1" applyProtection="1">
      <protection locked="0"/>
    </xf>
    <xf numFmtId="3" fontId="3" fillId="3" borderId="1" xfId="0" applyNumberFormat="1" applyFont="1" applyFill="1" applyBorder="1" applyProtection="1">
      <protection locked="0"/>
    </xf>
    <xf numFmtId="0" fontId="3" fillId="0" borderId="0" xfId="0" applyFont="1" applyFill="1" applyProtection="1">
      <protection locked="0"/>
    </xf>
    <xf numFmtId="169" fontId="3" fillId="0" borderId="1" xfId="0" applyNumberFormat="1" applyFont="1" applyFill="1" applyBorder="1" applyProtection="1">
      <protection locked="0"/>
    </xf>
    <xf numFmtId="165" fontId="3" fillId="0" borderId="0" xfId="0" applyNumberFormat="1" applyFont="1" applyFill="1"/>
    <xf numFmtId="1" fontId="3" fillId="0" borderId="0" xfId="0" applyNumberFormat="1" applyFont="1" applyFill="1" applyAlignment="1">
      <alignment horizontal="center"/>
    </xf>
    <xf numFmtId="0" fontId="13" fillId="0" borderId="0" xfId="0" applyFont="1" applyFill="1" applyProtection="1">
      <protection locked="0"/>
    </xf>
    <xf numFmtId="0" fontId="3" fillId="0" borderId="0" xfId="0" applyFont="1" applyFill="1" applyProtection="1"/>
    <xf numFmtId="169" fontId="3" fillId="0" borderId="1" xfId="0" applyNumberFormat="1" applyFont="1" applyFill="1" applyBorder="1" applyProtection="1"/>
    <xf numFmtId="0" fontId="13" fillId="0" borderId="0" xfId="0" applyFont="1" applyFill="1" applyProtection="1"/>
    <xf numFmtId="0" fontId="32" fillId="4" borderId="0" xfId="0" applyFont="1" applyFill="1" applyBorder="1" applyAlignment="1">
      <alignment vertical="center" wrapText="1"/>
    </xf>
    <xf numFmtId="0" fontId="9" fillId="6" borderId="0" xfId="0" applyFont="1" applyFill="1" applyAlignment="1">
      <alignment horizontal="center" vertical="center" wrapText="1"/>
    </xf>
    <xf numFmtId="0" fontId="9" fillId="6" borderId="0" xfId="0" applyFont="1" applyFill="1" applyAlignment="1">
      <alignment vertical="center" wrapText="1"/>
    </xf>
    <xf numFmtId="4" fontId="12" fillId="6" borderId="0" xfId="0" applyNumberFormat="1" applyFont="1" applyFill="1" applyAlignment="1">
      <alignment vertical="center"/>
    </xf>
    <xf numFmtId="0" fontId="38" fillId="4" borderId="0" xfId="0" applyFont="1" applyFill="1"/>
    <xf numFmtId="0" fontId="37" fillId="4" borderId="0" xfId="0" applyFont="1" applyFill="1" applyBorder="1" applyAlignment="1">
      <alignment horizontal="left" vertical="center"/>
    </xf>
    <xf numFmtId="0" fontId="37" fillId="4" borderId="0" xfId="0" applyFont="1" applyFill="1" applyBorder="1" applyAlignment="1">
      <alignment vertical="center"/>
    </xf>
    <xf numFmtId="0" fontId="4" fillId="0" borderId="0" xfId="0" applyFont="1" applyAlignment="1">
      <alignment vertical="center"/>
    </xf>
    <xf numFmtId="0" fontId="3" fillId="8" borderId="2" xfId="0" applyFont="1" applyFill="1" applyBorder="1" applyAlignment="1" applyProtection="1">
      <alignment vertical="center"/>
    </xf>
    <xf numFmtId="0" fontId="3" fillId="5" borderId="2" xfId="0" applyFont="1" applyFill="1" applyBorder="1" applyAlignment="1" applyProtection="1">
      <alignment vertical="center"/>
      <protection locked="0"/>
    </xf>
    <xf numFmtId="0" fontId="3" fillId="5" borderId="1" xfId="0" applyNumberFormat="1" applyFont="1" applyFill="1" applyBorder="1" applyAlignment="1" applyProtection="1">
      <alignment vertical="center"/>
      <protection locked="0"/>
    </xf>
    <xf numFmtId="0" fontId="3" fillId="10" borderId="2" xfId="0" applyFont="1" applyFill="1" applyBorder="1" applyAlignment="1" applyProtection="1">
      <alignment vertical="center"/>
      <protection locked="0"/>
    </xf>
    <xf numFmtId="0" fontId="9" fillId="0" borderId="0" xfId="0" applyFont="1" applyBorder="1" applyAlignment="1">
      <alignment horizontal="right" vertical="center" wrapText="1"/>
    </xf>
    <xf numFmtId="0" fontId="9" fillId="8" borderId="0" xfId="0" applyFont="1" applyFill="1" applyBorder="1" applyAlignment="1">
      <alignment vertical="center" wrapText="1"/>
    </xf>
    <xf numFmtId="0" fontId="3" fillId="0" borderId="0" xfId="0" applyFont="1" applyAlignment="1">
      <alignment horizontal="left" vertical="center" wrapText="1"/>
    </xf>
    <xf numFmtId="0" fontId="30" fillId="4" borderId="6"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7" fillId="4" borderId="0" xfId="0" applyFont="1" applyFill="1" applyBorder="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Alignment="1">
      <alignment vertical="center" wrapText="1"/>
    </xf>
    <xf numFmtId="0" fontId="3" fillId="8" borderId="0" xfId="0" applyFont="1" applyFill="1" applyBorder="1" applyAlignment="1">
      <alignment horizontal="center"/>
    </xf>
    <xf numFmtId="0" fontId="33" fillId="4" borderId="0" xfId="0" applyFont="1" applyFill="1" applyBorder="1" applyAlignment="1">
      <alignment horizontal="left" vertical="center" wrapText="1"/>
    </xf>
    <xf numFmtId="0" fontId="38" fillId="4" borderId="0" xfId="0" applyFont="1" applyFill="1" applyAlignment="1">
      <alignment horizontal="center" vertical="center"/>
    </xf>
    <xf numFmtId="0" fontId="38" fillId="4" borderId="0" xfId="0" applyFont="1" applyFill="1" applyAlignment="1">
      <alignment horizontal="center"/>
    </xf>
    <xf numFmtId="0" fontId="3" fillId="7" borderId="0" xfId="0" applyFont="1" applyFill="1" applyAlignment="1">
      <alignment horizontal="left" vertical="top" wrapText="1"/>
    </xf>
    <xf numFmtId="0" fontId="3" fillId="7" borderId="0" xfId="0" applyFont="1" applyFill="1" applyAlignment="1">
      <alignment horizontal="left" vertical="top"/>
    </xf>
    <xf numFmtId="0" fontId="38" fillId="4" borderId="0" xfId="0" applyFont="1" applyFill="1" applyBorder="1" applyAlignment="1">
      <alignment horizontal="center" vertical="center"/>
    </xf>
    <xf numFmtId="0" fontId="3" fillId="7" borderId="0" xfId="0" applyFont="1" applyFill="1" applyBorder="1" applyAlignment="1">
      <alignment horizontal="left" vertical="top" wrapText="1"/>
    </xf>
  </cellXfs>
  <cellStyles count="4">
    <cellStyle name="Hyperlink" xfId="1" xr:uid="{00000000-0005-0000-0000-000001000000}"/>
    <cellStyle name="Komma" xfId="3" builtinId="3"/>
    <cellStyle name="Link" xfId="2" builtinId="8"/>
    <cellStyle name="Standard" xfId="0" builtinId="0"/>
  </cellStyles>
  <dxfs count="0"/>
  <tableStyles count="0" defaultTableStyle="TableStyleMedium2" defaultPivotStyle="PivotStyleLight16"/>
  <colors>
    <mruColors>
      <color rgb="FF9FBD31"/>
      <color rgb="FFB3D14C"/>
      <color rgb="FF68C6FA"/>
      <color rgb="FF4791D4"/>
      <color rgb="FFFF3300"/>
      <color rgb="FFEEAA26"/>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1251857</xdr:colOff>
      <xdr:row>10</xdr:row>
      <xdr:rowOff>54428</xdr:rowOff>
    </xdr:from>
    <xdr:to>
      <xdr:col>1</xdr:col>
      <xdr:colOff>8354967</xdr:colOff>
      <xdr:row>10</xdr:row>
      <xdr:rowOff>1015818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614714" y="6585857"/>
          <a:ext cx="7099300" cy="965200"/>
        </a:xfrm>
        <a:prstGeom prst="rect">
          <a:avLst/>
        </a:prstGeom>
      </xdr:spPr>
    </xdr:pic>
    <xdr:clientData/>
  </xdr:twoCellAnchor>
  <xdr:twoCellAnchor editAs="oneCell">
    <xdr:from>
      <xdr:col>1</xdr:col>
      <xdr:colOff>90712</xdr:colOff>
      <xdr:row>12</xdr:row>
      <xdr:rowOff>272143</xdr:rowOff>
    </xdr:from>
    <xdr:to>
      <xdr:col>2</xdr:col>
      <xdr:colOff>96132</xdr:colOff>
      <xdr:row>12</xdr:row>
      <xdr:rowOff>2340428</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t="30293" b="34018"/>
        <a:stretch/>
      </xdr:blipFill>
      <xdr:spPr>
        <a:xfrm>
          <a:off x="453569" y="8382000"/>
          <a:ext cx="10302943" cy="2068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201085</xdr:colOff>
      <xdr:row>9</xdr:row>
      <xdr:rowOff>160867</xdr:rowOff>
    </xdr:from>
    <xdr:to>
      <xdr:col>1</xdr:col>
      <xdr:colOff>8321465</xdr:colOff>
      <xdr:row>9</xdr:row>
      <xdr:rowOff>3907144</xdr:rowOff>
    </xdr:to>
    <xdr:pic>
      <xdr:nvPicPr>
        <xdr:cNvPr id="20" name="Grafik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
        <a:stretch>
          <a:fillRect/>
        </a:stretch>
      </xdr:blipFill>
      <xdr:spPr>
        <a:xfrm>
          <a:off x="429685" y="8238067"/>
          <a:ext cx="8128000" cy="374627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215900</xdr:colOff>
      <xdr:row>8</xdr:row>
      <xdr:rowOff>368300</xdr:rowOff>
    </xdr:from>
    <xdr:to>
      <xdr:col>1</xdr:col>
      <xdr:colOff>7227253</xdr:colOff>
      <xdr:row>8</xdr:row>
      <xdr:rowOff>1635699</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438150" y="6305550"/>
          <a:ext cx="7015163" cy="126739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5572125</xdr:colOff>
      <xdr:row>8</xdr:row>
      <xdr:rowOff>801689</xdr:rowOff>
    </xdr:from>
    <xdr:to>
      <xdr:col>1</xdr:col>
      <xdr:colOff>6865938</xdr:colOff>
      <xdr:row>8</xdr:row>
      <xdr:rowOff>1012825</xdr:rowOff>
    </xdr:to>
    <xdr:sp macro="" textlink="">
      <xdr:nvSpPr>
        <xdr:cNvPr id="3" name="Rechteck 2">
          <a:extLst>
            <a:ext uri="{FF2B5EF4-FFF2-40B4-BE49-F238E27FC236}">
              <a16:creationId xmlns:a16="http://schemas.microsoft.com/office/drawing/2014/main" id="{00000000-0008-0000-0100-000003000000}"/>
            </a:ext>
          </a:extLst>
        </xdr:cNvPr>
        <xdr:cNvSpPr/>
      </xdr:nvSpPr>
      <xdr:spPr>
        <a:xfrm>
          <a:off x="5794375" y="6738939"/>
          <a:ext cx="1293813" cy="21113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3916363</xdr:colOff>
      <xdr:row>8</xdr:row>
      <xdr:rowOff>804863</xdr:rowOff>
    </xdr:from>
    <xdr:to>
      <xdr:col>1</xdr:col>
      <xdr:colOff>5554663</xdr:colOff>
      <xdr:row>8</xdr:row>
      <xdr:rowOff>1046163</xdr:rowOff>
    </xdr:to>
    <xdr:sp macro="" textlink="">
      <xdr:nvSpPr>
        <xdr:cNvPr id="6" name="Rechteck 5">
          <a:extLst>
            <a:ext uri="{FF2B5EF4-FFF2-40B4-BE49-F238E27FC236}">
              <a16:creationId xmlns:a16="http://schemas.microsoft.com/office/drawing/2014/main" id="{00000000-0008-0000-0100-000006000000}"/>
            </a:ext>
          </a:extLst>
        </xdr:cNvPr>
        <xdr:cNvSpPr/>
      </xdr:nvSpPr>
      <xdr:spPr>
        <a:xfrm>
          <a:off x="4138613" y="6742113"/>
          <a:ext cx="16383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de-DE" sz="1100">
              <a:solidFill>
                <a:srgbClr val="C00000"/>
              </a:solidFill>
              <a:latin typeface="Arial" panose="020B0604020202020204" pitchFamily="34" charset="0"/>
              <a:cs typeface="Arial" panose="020B0604020202020204" pitchFamily="34" charset="0"/>
            </a:rPr>
            <a:t>Bitte</a:t>
          </a:r>
          <a:r>
            <a:rPr lang="de-DE" sz="1100" baseline="0">
              <a:solidFill>
                <a:srgbClr val="C00000"/>
              </a:solidFill>
              <a:latin typeface="Arial" panose="020B0604020202020204" pitchFamily="34" charset="0"/>
              <a:cs typeface="Arial" panose="020B0604020202020204" pitchFamily="34" charset="0"/>
            </a:rPr>
            <a:t> </a:t>
          </a:r>
          <a:r>
            <a:rPr lang="de-DE" sz="1100">
              <a:solidFill>
                <a:srgbClr val="C00000"/>
              </a:solidFill>
              <a:latin typeface="Arial" panose="020B0604020202020204" pitchFamily="34" charset="0"/>
              <a:cs typeface="Arial" panose="020B0604020202020204" pitchFamily="34" charset="0"/>
            </a:rPr>
            <a:t>wählen &gt;&gt;</a:t>
          </a:r>
        </a:p>
      </xdr:txBody>
    </xdr:sp>
    <xdr:clientData/>
  </xdr:twoCellAnchor>
  <xdr:twoCellAnchor>
    <xdr:from>
      <xdr:col>1</xdr:col>
      <xdr:colOff>3700463</xdr:colOff>
      <xdr:row>8</xdr:row>
      <xdr:rowOff>1020763</xdr:rowOff>
    </xdr:from>
    <xdr:to>
      <xdr:col>1</xdr:col>
      <xdr:colOff>5554663</xdr:colOff>
      <xdr:row>8</xdr:row>
      <xdr:rowOff>1262063</xdr:rowOff>
    </xdr:to>
    <xdr:sp macro="" textlink="">
      <xdr:nvSpPr>
        <xdr:cNvPr id="7" name="Rechteck 6">
          <a:extLst>
            <a:ext uri="{FF2B5EF4-FFF2-40B4-BE49-F238E27FC236}">
              <a16:creationId xmlns:a16="http://schemas.microsoft.com/office/drawing/2014/main" id="{00000000-0008-0000-0100-000007000000}"/>
            </a:ext>
          </a:extLst>
        </xdr:cNvPr>
        <xdr:cNvSpPr/>
      </xdr:nvSpPr>
      <xdr:spPr>
        <a:xfrm>
          <a:off x="3922713" y="6958013"/>
          <a:ext cx="18542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de-DE" sz="1100" baseline="0">
              <a:solidFill>
                <a:srgbClr val="C00000"/>
              </a:solidFill>
              <a:latin typeface="Arial" panose="020B0604020202020204" pitchFamily="34" charset="0"/>
              <a:cs typeface="Arial" panose="020B0604020202020204" pitchFamily="34" charset="0"/>
            </a:rPr>
            <a:t>Bitte Zahlen eingeben &gt;&gt;</a:t>
          </a:r>
          <a:endParaRPr lang="de-DE" sz="110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6248400</xdr:colOff>
      <xdr:row>9</xdr:row>
      <xdr:rowOff>1701800</xdr:rowOff>
    </xdr:from>
    <xdr:to>
      <xdr:col>1</xdr:col>
      <xdr:colOff>7683500</xdr:colOff>
      <xdr:row>9</xdr:row>
      <xdr:rowOff>1892300</xdr:rowOff>
    </xdr:to>
    <xdr:sp macro="" textlink="">
      <xdr:nvSpPr>
        <xdr:cNvPr id="9" name="Rechteck 8">
          <a:extLst>
            <a:ext uri="{FF2B5EF4-FFF2-40B4-BE49-F238E27FC236}">
              <a16:creationId xmlns:a16="http://schemas.microsoft.com/office/drawing/2014/main" id="{00000000-0008-0000-0100-000009000000}"/>
            </a:ext>
          </a:extLst>
        </xdr:cNvPr>
        <xdr:cNvSpPr/>
      </xdr:nvSpPr>
      <xdr:spPr>
        <a:xfrm>
          <a:off x="6502400" y="5588000"/>
          <a:ext cx="1435100" cy="190500"/>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7708900</xdr:colOff>
      <xdr:row>9</xdr:row>
      <xdr:rowOff>1701800</xdr:rowOff>
    </xdr:from>
    <xdr:to>
      <xdr:col>1</xdr:col>
      <xdr:colOff>8267700</xdr:colOff>
      <xdr:row>9</xdr:row>
      <xdr:rowOff>1892300</xdr:rowOff>
    </xdr:to>
    <xdr:sp macro="" textlink="">
      <xdr:nvSpPr>
        <xdr:cNvPr id="10" name="Rechteck 9">
          <a:extLst>
            <a:ext uri="{FF2B5EF4-FFF2-40B4-BE49-F238E27FC236}">
              <a16:creationId xmlns:a16="http://schemas.microsoft.com/office/drawing/2014/main" id="{00000000-0008-0000-0100-00000A000000}"/>
            </a:ext>
          </a:extLst>
        </xdr:cNvPr>
        <xdr:cNvSpPr/>
      </xdr:nvSpPr>
      <xdr:spPr>
        <a:xfrm>
          <a:off x="7962900" y="5588000"/>
          <a:ext cx="558800" cy="190500"/>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4927600</xdr:colOff>
      <xdr:row>9</xdr:row>
      <xdr:rowOff>1676400</xdr:rowOff>
    </xdr:from>
    <xdr:to>
      <xdr:col>1</xdr:col>
      <xdr:colOff>6324600</xdr:colOff>
      <xdr:row>9</xdr:row>
      <xdr:rowOff>1905000</xdr:rowOff>
    </xdr:to>
    <xdr:sp macro="" textlink="">
      <xdr:nvSpPr>
        <xdr:cNvPr id="11" name="Rechteck 10">
          <a:extLst>
            <a:ext uri="{FF2B5EF4-FFF2-40B4-BE49-F238E27FC236}">
              <a16:creationId xmlns:a16="http://schemas.microsoft.com/office/drawing/2014/main" id="{00000000-0008-0000-0100-00000B000000}"/>
            </a:ext>
          </a:extLst>
        </xdr:cNvPr>
        <xdr:cNvSpPr/>
      </xdr:nvSpPr>
      <xdr:spPr>
        <a:xfrm>
          <a:off x="5181600" y="5562600"/>
          <a:ext cx="1397000" cy="2286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Bitte auswählen &gt;&gt;</a:t>
          </a:r>
        </a:p>
      </xdr:txBody>
    </xdr:sp>
    <xdr:clientData/>
  </xdr:twoCellAnchor>
  <xdr:twoCellAnchor>
    <xdr:from>
      <xdr:col>1</xdr:col>
      <xdr:colOff>8252351</xdr:colOff>
      <xdr:row>9</xdr:row>
      <xdr:rowOff>1644650</xdr:rowOff>
    </xdr:from>
    <xdr:to>
      <xdr:col>3</xdr:col>
      <xdr:colOff>111125</xdr:colOff>
      <xdr:row>9</xdr:row>
      <xdr:rowOff>2222500</xdr:rowOff>
    </xdr:to>
    <xdr:sp macro="" textlink="">
      <xdr:nvSpPr>
        <xdr:cNvPr id="12" name="Rechteck 11">
          <a:extLst>
            <a:ext uri="{FF2B5EF4-FFF2-40B4-BE49-F238E27FC236}">
              <a16:creationId xmlns:a16="http://schemas.microsoft.com/office/drawing/2014/main" id="{00000000-0008-0000-0100-00000C000000}"/>
            </a:ext>
          </a:extLst>
        </xdr:cNvPr>
        <xdr:cNvSpPr/>
      </xdr:nvSpPr>
      <xdr:spPr>
        <a:xfrm>
          <a:off x="8474601" y="9598025"/>
          <a:ext cx="1161524" cy="57785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&lt;&lt;</a:t>
          </a:r>
          <a:r>
            <a:rPr lang="de-DE" sz="1100" baseline="0">
              <a:solidFill>
                <a:srgbClr val="C00000"/>
              </a:solidFill>
              <a:latin typeface="Arial" panose="020B0604020202020204" pitchFamily="34" charset="0"/>
              <a:cs typeface="Arial" panose="020B0604020202020204" pitchFamily="34" charset="0"/>
            </a:rPr>
            <a:t> Bitte Zahlen eingeben</a:t>
          </a:r>
          <a:endParaRPr lang="de-DE" sz="110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5572125</xdr:colOff>
      <xdr:row>8</xdr:row>
      <xdr:rowOff>1017589</xdr:rowOff>
    </xdr:from>
    <xdr:to>
      <xdr:col>1</xdr:col>
      <xdr:colOff>6865938</xdr:colOff>
      <xdr:row>8</xdr:row>
      <xdr:rowOff>1228725</xdr:rowOff>
    </xdr:to>
    <xdr:sp macro="" textlink="">
      <xdr:nvSpPr>
        <xdr:cNvPr id="13" name="Rechteck 12">
          <a:extLst>
            <a:ext uri="{FF2B5EF4-FFF2-40B4-BE49-F238E27FC236}">
              <a16:creationId xmlns:a16="http://schemas.microsoft.com/office/drawing/2014/main" id="{00000000-0008-0000-0100-00000D000000}"/>
            </a:ext>
          </a:extLst>
        </xdr:cNvPr>
        <xdr:cNvSpPr/>
      </xdr:nvSpPr>
      <xdr:spPr>
        <a:xfrm>
          <a:off x="5794375" y="6954839"/>
          <a:ext cx="1293813" cy="21113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xdr:col>
      <xdr:colOff>7512040</xdr:colOff>
      <xdr:row>8</xdr:row>
      <xdr:rowOff>777865</xdr:rowOff>
    </xdr:from>
    <xdr:to>
      <xdr:col>2</xdr:col>
      <xdr:colOff>647091</xdr:colOff>
      <xdr:row>8</xdr:row>
      <xdr:rowOff>1635122</xdr:rowOff>
    </xdr:to>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7734290" y="6715115"/>
          <a:ext cx="1675801" cy="85725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7067549</xdr:colOff>
      <xdr:row>8</xdr:row>
      <xdr:rowOff>911224</xdr:rowOff>
    </xdr:from>
    <xdr:to>
      <xdr:col>1</xdr:col>
      <xdr:colOff>7461249</xdr:colOff>
      <xdr:row>8</xdr:row>
      <xdr:rowOff>911224</xdr:rowOff>
    </xdr:to>
    <xdr:cxnSp macro="">
      <xdr:nvCxnSpPr>
        <xdr:cNvPr id="16" name="Gerade Verbindung mit Pfeil 15">
          <a:extLst>
            <a:ext uri="{FF2B5EF4-FFF2-40B4-BE49-F238E27FC236}">
              <a16:creationId xmlns:a16="http://schemas.microsoft.com/office/drawing/2014/main" id="{00000000-0008-0000-0100-000010000000}"/>
            </a:ext>
          </a:extLst>
        </xdr:cNvPr>
        <xdr:cNvCxnSpPr/>
      </xdr:nvCxnSpPr>
      <xdr:spPr>
        <a:xfrm>
          <a:off x="7289799" y="6848474"/>
          <a:ext cx="3937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558800</xdr:colOff>
      <xdr:row>3</xdr:row>
      <xdr:rowOff>118526</xdr:rowOff>
    </xdr:from>
    <xdr:to>
      <xdr:col>1</xdr:col>
      <xdr:colOff>1227667</xdr:colOff>
      <xdr:row>3</xdr:row>
      <xdr:rowOff>397926</xdr:rowOff>
    </xdr:to>
    <xdr:sp macro="" textlink="">
      <xdr:nvSpPr>
        <xdr:cNvPr id="2" name="Rechteck 1">
          <a:extLst>
            <a:ext uri="{FF2B5EF4-FFF2-40B4-BE49-F238E27FC236}">
              <a16:creationId xmlns:a16="http://schemas.microsoft.com/office/drawing/2014/main" id="{00000000-0008-0000-0100-000002000000}"/>
            </a:ext>
          </a:extLst>
        </xdr:cNvPr>
        <xdr:cNvSpPr/>
      </xdr:nvSpPr>
      <xdr:spPr>
        <a:xfrm>
          <a:off x="812800" y="2573859"/>
          <a:ext cx="668867" cy="279400"/>
        </a:xfrm>
        <a:prstGeom prst="rect">
          <a:avLst/>
        </a:prstGeom>
        <a:solidFill>
          <a:srgbClr val="B3D14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558800</xdr:colOff>
      <xdr:row>3</xdr:row>
      <xdr:rowOff>491059</xdr:rowOff>
    </xdr:from>
    <xdr:to>
      <xdr:col>1</xdr:col>
      <xdr:colOff>1227667</xdr:colOff>
      <xdr:row>3</xdr:row>
      <xdr:rowOff>770459</xdr:rowOff>
    </xdr:to>
    <xdr:sp macro="" textlink="">
      <xdr:nvSpPr>
        <xdr:cNvPr id="15" name="Rechteck 14">
          <a:extLst>
            <a:ext uri="{FF2B5EF4-FFF2-40B4-BE49-F238E27FC236}">
              <a16:creationId xmlns:a16="http://schemas.microsoft.com/office/drawing/2014/main" id="{00000000-0008-0000-0100-00000F000000}"/>
            </a:ext>
          </a:extLst>
        </xdr:cNvPr>
        <xdr:cNvSpPr/>
      </xdr:nvSpPr>
      <xdr:spPr>
        <a:xfrm>
          <a:off x="812800" y="3759192"/>
          <a:ext cx="668867" cy="2794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558800</xdr:colOff>
      <xdr:row>3</xdr:row>
      <xdr:rowOff>863592</xdr:rowOff>
    </xdr:from>
    <xdr:to>
      <xdr:col>1</xdr:col>
      <xdr:colOff>1227667</xdr:colOff>
      <xdr:row>3</xdr:row>
      <xdr:rowOff>1142992</xdr:rowOff>
    </xdr:to>
    <xdr:sp macro="" textlink="">
      <xdr:nvSpPr>
        <xdr:cNvPr id="17" name="Rechteck 16">
          <a:extLst>
            <a:ext uri="{FF2B5EF4-FFF2-40B4-BE49-F238E27FC236}">
              <a16:creationId xmlns:a16="http://schemas.microsoft.com/office/drawing/2014/main" id="{00000000-0008-0000-0100-000011000000}"/>
            </a:ext>
          </a:extLst>
        </xdr:cNvPr>
        <xdr:cNvSpPr/>
      </xdr:nvSpPr>
      <xdr:spPr>
        <a:xfrm>
          <a:off x="812800" y="3318925"/>
          <a:ext cx="668867" cy="2794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1270000</xdr:colOff>
      <xdr:row>3</xdr:row>
      <xdr:rowOff>129540</xdr:rowOff>
    </xdr:from>
    <xdr:to>
      <xdr:col>1</xdr:col>
      <xdr:colOff>5593080</xdr:colOff>
      <xdr:row>3</xdr:row>
      <xdr:rowOff>368293</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1498600" y="3467100"/>
          <a:ext cx="4323080" cy="2387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Auswahlfeld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a:t>
          </a:r>
          <a:r>
            <a:rPr lang="de-DE" sz="1100" b="1" baseline="0">
              <a:latin typeface="Arial" panose="020B0604020202020204" pitchFamily="34" charset="0"/>
              <a:cs typeface="Arial" panose="020B0604020202020204" pitchFamily="34" charset="0"/>
            </a:rPr>
            <a:t>auswählen</a:t>
          </a:r>
          <a:endParaRPr lang="de-DE" sz="1100" b="1">
            <a:latin typeface="Arial" panose="020B0604020202020204" pitchFamily="34" charset="0"/>
            <a:cs typeface="Arial" panose="020B0604020202020204" pitchFamily="34" charset="0"/>
          </a:endParaRPr>
        </a:p>
      </xdr:txBody>
    </xdr:sp>
    <xdr:clientData/>
  </xdr:twoCellAnchor>
  <xdr:twoCellAnchor>
    <xdr:from>
      <xdr:col>1</xdr:col>
      <xdr:colOff>1270000</xdr:colOff>
      <xdr:row>3</xdr:row>
      <xdr:rowOff>520693</xdr:rowOff>
    </xdr:from>
    <xdr:to>
      <xdr:col>1</xdr:col>
      <xdr:colOff>8503920</xdr:colOff>
      <xdr:row>3</xdr:row>
      <xdr:rowOff>771769</xdr:rowOff>
    </xdr:to>
    <xdr:sp macro="" textlink="">
      <xdr:nvSpPr>
        <xdr:cNvPr id="18" name="Textfeld 17">
          <a:extLst>
            <a:ext uri="{FF2B5EF4-FFF2-40B4-BE49-F238E27FC236}">
              <a16:creationId xmlns:a16="http://schemas.microsoft.com/office/drawing/2014/main" id="{00000000-0008-0000-0100-000012000000}"/>
            </a:ext>
          </a:extLst>
        </xdr:cNvPr>
        <xdr:cNvSpPr txBox="1"/>
      </xdr:nvSpPr>
      <xdr:spPr>
        <a:xfrm>
          <a:off x="1498600" y="3858253"/>
          <a:ext cx="7233920" cy="25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Eingabefeld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a:t>
          </a:r>
          <a:r>
            <a:rPr lang="de-DE" sz="1100" b="1" baseline="0">
              <a:latin typeface="Arial" panose="020B0604020202020204" pitchFamily="34" charset="0"/>
              <a:cs typeface="Arial" panose="020B0604020202020204" pitchFamily="34" charset="0"/>
            </a:rPr>
            <a:t>eintragen</a:t>
          </a:r>
          <a:r>
            <a:rPr lang="de-DE" sz="1100" baseline="0">
              <a:latin typeface="Arial" panose="020B0604020202020204" pitchFamily="34" charset="0"/>
              <a:cs typeface="Arial" panose="020B0604020202020204" pitchFamily="34" charset="0"/>
            </a:rPr>
            <a:t>. Achten Sie auf die geforderte Einheit (z. B. t, MWh etc.)</a:t>
          </a:r>
          <a:endParaRPr lang="de-DE" sz="1100">
            <a:latin typeface="Arial" panose="020B0604020202020204" pitchFamily="34" charset="0"/>
            <a:cs typeface="Arial" panose="020B0604020202020204" pitchFamily="34" charset="0"/>
          </a:endParaRPr>
        </a:p>
      </xdr:txBody>
    </xdr:sp>
    <xdr:clientData/>
  </xdr:twoCellAnchor>
  <xdr:twoCellAnchor>
    <xdr:from>
      <xdr:col>1</xdr:col>
      <xdr:colOff>1270000</xdr:colOff>
      <xdr:row>3</xdr:row>
      <xdr:rowOff>893226</xdr:rowOff>
    </xdr:from>
    <xdr:to>
      <xdr:col>1</xdr:col>
      <xdr:colOff>7789334</xdr:colOff>
      <xdr:row>3</xdr:row>
      <xdr:rowOff>1113359</xdr:rowOff>
    </xdr:to>
    <xdr:sp macro="" textlink="">
      <xdr:nvSpPr>
        <xdr:cNvPr id="19" name="Textfeld 18">
          <a:extLst>
            <a:ext uri="{FF2B5EF4-FFF2-40B4-BE49-F238E27FC236}">
              <a16:creationId xmlns:a16="http://schemas.microsoft.com/office/drawing/2014/main" id="{00000000-0008-0000-0100-000013000000}"/>
            </a:ext>
          </a:extLst>
        </xdr:cNvPr>
        <xdr:cNvSpPr txBox="1"/>
      </xdr:nvSpPr>
      <xdr:spPr>
        <a:xfrm>
          <a:off x="1524000" y="3348559"/>
          <a:ext cx="6519334"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Informationsfeld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Felder können </a:t>
          </a:r>
          <a:r>
            <a:rPr lang="de-DE" sz="1100" b="1" baseline="0">
              <a:latin typeface="Arial" panose="020B0604020202020204" pitchFamily="34" charset="0"/>
              <a:cs typeface="Arial" panose="020B0604020202020204" pitchFamily="34" charset="0"/>
            </a:rPr>
            <a:t>nicht bearbeitet </a:t>
          </a:r>
          <a:r>
            <a:rPr lang="de-DE" sz="1100" baseline="0">
              <a:latin typeface="Arial" panose="020B0604020202020204" pitchFamily="34" charset="0"/>
              <a:cs typeface="Arial" panose="020B0604020202020204" pitchFamily="34" charset="0"/>
            </a:rPr>
            <a:t>werden</a:t>
          </a:r>
          <a:endParaRPr lang="de-DE" sz="11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2424546</xdr:colOff>
      <xdr:row>16</xdr:row>
      <xdr:rowOff>2274454</xdr:rowOff>
    </xdr:from>
    <xdr:to>
      <xdr:col>2</xdr:col>
      <xdr:colOff>8211330</xdr:colOff>
      <xdr:row>18</xdr:row>
      <xdr:rowOff>0</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849091" y="11949545"/>
          <a:ext cx="5786784" cy="30249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2804160</xdr:colOff>
          <xdr:row>17</xdr:row>
          <xdr:rowOff>632460</xdr:rowOff>
        </xdr:from>
        <xdr:to>
          <xdr:col>2</xdr:col>
          <xdr:colOff>3261360</xdr:colOff>
          <xdr:row>17</xdr:row>
          <xdr:rowOff>1013460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6576060</xdr:colOff>
          <xdr:row>17</xdr:row>
          <xdr:rowOff>1508760</xdr:rowOff>
        </xdr:from>
        <xdr:to>
          <xdr:col>2</xdr:col>
          <xdr:colOff>6949440</xdr:colOff>
          <xdr:row>17</xdr:row>
          <xdr:rowOff>1889760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5311140</xdr:colOff>
          <xdr:row>17</xdr:row>
          <xdr:rowOff>632460</xdr:rowOff>
        </xdr:from>
        <xdr:to>
          <xdr:col>2</xdr:col>
          <xdr:colOff>5737860</xdr:colOff>
          <xdr:row>17</xdr:row>
          <xdr:rowOff>1013460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5356860</xdr:colOff>
          <xdr:row>17</xdr:row>
          <xdr:rowOff>1508760</xdr:rowOff>
        </xdr:from>
        <xdr:to>
          <xdr:col>2</xdr:col>
          <xdr:colOff>5753100</xdr:colOff>
          <xdr:row>17</xdr:row>
          <xdr:rowOff>1889760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4099560</xdr:colOff>
          <xdr:row>17</xdr:row>
          <xdr:rowOff>1501140</xdr:rowOff>
        </xdr:from>
        <xdr:to>
          <xdr:col>2</xdr:col>
          <xdr:colOff>4511040</xdr:colOff>
          <xdr:row>17</xdr:row>
          <xdr:rowOff>1882140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2819400</xdr:colOff>
          <xdr:row>17</xdr:row>
          <xdr:rowOff>1508760</xdr:rowOff>
        </xdr:from>
        <xdr:to>
          <xdr:col>2</xdr:col>
          <xdr:colOff>3185160</xdr:colOff>
          <xdr:row>17</xdr:row>
          <xdr:rowOff>1889760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0</xdr:colOff>
      <xdr:row>173</xdr:row>
      <xdr:rowOff>114300</xdr:rowOff>
    </xdr:from>
    <xdr:ext cx="65" cy="172227"/>
    <xdr:sp macro="" textlink="">
      <xdr:nvSpPr>
        <xdr:cNvPr id="74" name="Textfeld 73">
          <a:extLst>
            <a:ext uri="{FF2B5EF4-FFF2-40B4-BE49-F238E27FC236}">
              <a16:creationId xmlns:a16="http://schemas.microsoft.com/office/drawing/2014/main" id="{00000000-0008-0000-0300-00004A000000}"/>
            </a:ext>
          </a:extLst>
        </xdr:cNvPr>
        <xdr:cNvSpPr txBox="1"/>
      </xdr:nvSpPr>
      <xdr:spPr>
        <a:xfrm>
          <a:off x="8582025" y="28527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1</xdr:col>
      <xdr:colOff>169333</xdr:colOff>
      <xdr:row>13</xdr:row>
      <xdr:rowOff>116417</xdr:rowOff>
    </xdr:from>
    <xdr:to>
      <xdr:col>1</xdr:col>
      <xdr:colOff>5830358</xdr:colOff>
      <xdr:row>26</xdr:row>
      <xdr:rowOff>39729</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23333" y="3270250"/>
          <a:ext cx="6146800" cy="3213100"/>
        </a:xfrm>
        <a:prstGeom prst="rect">
          <a:avLst/>
        </a:prstGeom>
      </xdr:spPr>
    </xdr:pic>
    <xdr:clientData/>
  </xdr:twoCellAnchor>
  <xdr:twoCellAnchor editAs="oneCell">
    <xdr:from>
      <xdr:col>1</xdr:col>
      <xdr:colOff>131233</xdr:colOff>
      <xdr:row>30</xdr:row>
      <xdr:rowOff>152399</xdr:rowOff>
    </xdr:from>
    <xdr:to>
      <xdr:col>1</xdr:col>
      <xdr:colOff>5830358</xdr:colOff>
      <xdr:row>44</xdr:row>
      <xdr:rowOff>63499</xdr:rowOff>
    </xdr:to>
    <xdr:pic>
      <xdr:nvPicPr>
        <xdr:cNvPr id="21" name="Grafik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
        <a:stretch>
          <a:fillRect/>
        </a:stretch>
      </xdr:blipFill>
      <xdr:spPr>
        <a:xfrm>
          <a:off x="385233" y="7507816"/>
          <a:ext cx="6146800" cy="3213100"/>
        </a:xfrm>
        <a:prstGeom prst="rect">
          <a:avLst/>
        </a:prstGeom>
      </xdr:spPr>
    </xdr:pic>
    <xdr:clientData/>
  </xdr:twoCellAnchor>
  <xdr:twoCellAnchor editAs="oneCell">
    <xdr:from>
      <xdr:col>1</xdr:col>
      <xdr:colOff>198967</xdr:colOff>
      <xdr:row>47</xdr:row>
      <xdr:rowOff>40216</xdr:rowOff>
    </xdr:from>
    <xdr:to>
      <xdr:col>1</xdr:col>
      <xdr:colOff>5831417</xdr:colOff>
      <xdr:row>61</xdr:row>
      <xdr:rowOff>152399</xdr:rowOff>
    </xdr:to>
    <xdr:pic>
      <xdr:nvPicPr>
        <xdr:cNvPr id="23" name="Grafik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
        <a:stretch>
          <a:fillRect/>
        </a:stretch>
      </xdr:blipFill>
      <xdr:spPr>
        <a:xfrm>
          <a:off x="452967" y="11565466"/>
          <a:ext cx="6146800" cy="3213100"/>
        </a:xfrm>
        <a:prstGeom prst="rect">
          <a:avLst/>
        </a:prstGeom>
      </xdr:spPr>
    </xdr:pic>
    <xdr:clientData/>
  </xdr:twoCellAnchor>
  <xdr:twoCellAnchor editAs="oneCell">
    <xdr:from>
      <xdr:col>1</xdr:col>
      <xdr:colOff>243417</xdr:colOff>
      <xdr:row>64</xdr:row>
      <xdr:rowOff>158750</xdr:rowOff>
    </xdr:from>
    <xdr:to>
      <xdr:col>1</xdr:col>
      <xdr:colOff>5828242</xdr:colOff>
      <xdr:row>78</xdr:row>
      <xdr:rowOff>33866</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497417" y="15340135"/>
          <a:ext cx="6146800" cy="3167346"/>
        </a:xfrm>
        <a:prstGeom prst="rect">
          <a:avLst/>
        </a:prstGeom>
      </xdr:spPr>
    </xdr:pic>
    <xdr:clientData/>
  </xdr:twoCellAnchor>
  <xdr:twoCellAnchor editAs="oneCell">
    <xdr:from>
      <xdr:col>1</xdr:col>
      <xdr:colOff>152400</xdr:colOff>
      <xdr:row>81</xdr:row>
      <xdr:rowOff>171938</xdr:rowOff>
    </xdr:from>
    <xdr:to>
      <xdr:col>2</xdr:col>
      <xdr:colOff>245</xdr:colOff>
      <xdr:row>96</xdr:row>
      <xdr:rowOff>82877</xdr:rowOff>
    </xdr:to>
    <xdr:pic>
      <xdr:nvPicPr>
        <xdr:cNvPr id="24" name="Grafik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
        <a:stretch>
          <a:fillRect/>
        </a:stretch>
      </xdr:blipFill>
      <xdr:spPr>
        <a:xfrm>
          <a:off x="406400" y="19515015"/>
          <a:ext cx="6146800" cy="3144553"/>
        </a:xfrm>
        <a:prstGeom prst="rect">
          <a:avLst/>
        </a:prstGeom>
      </xdr:spPr>
    </xdr:pic>
    <xdr:clientData/>
  </xdr:twoCellAnchor>
  <xdr:twoCellAnchor editAs="oneCell">
    <xdr:from>
      <xdr:col>1</xdr:col>
      <xdr:colOff>275167</xdr:colOff>
      <xdr:row>98</xdr:row>
      <xdr:rowOff>300404</xdr:rowOff>
    </xdr:from>
    <xdr:to>
      <xdr:col>1</xdr:col>
      <xdr:colOff>5831417</xdr:colOff>
      <xdr:row>113</xdr:row>
      <xdr:rowOff>84503</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529167" y="23424173"/>
          <a:ext cx="6146800" cy="3183792"/>
        </a:xfrm>
        <a:prstGeom prst="rect">
          <a:avLst/>
        </a:prstGeom>
      </xdr:spPr>
    </xdr:pic>
    <xdr:clientData/>
  </xdr:twoCellAnchor>
  <xdr:twoCellAnchor editAs="oneCell">
    <xdr:from>
      <xdr:col>1</xdr:col>
      <xdr:colOff>285750</xdr:colOff>
      <xdr:row>117</xdr:row>
      <xdr:rowOff>211666</xdr:rowOff>
    </xdr:from>
    <xdr:to>
      <xdr:col>2</xdr:col>
      <xdr:colOff>245</xdr:colOff>
      <xdr:row>131</xdr:row>
      <xdr:rowOff>111879</xdr:rowOff>
    </xdr:to>
    <xdr:pic>
      <xdr:nvPicPr>
        <xdr:cNvPr id="6" name="Grafik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539750" y="28014083"/>
          <a:ext cx="6146800" cy="3213100"/>
        </a:xfrm>
        <a:prstGeom prst="rect">
          <a:avLst/>
        </a:prstGeom>
      </xdr:spPr>
    </xdr:pic>
    <xdr:clientData/>
  </xdr:twoCellAnchor>
  <xdr:twoCellAnchor editAs="oneCell">
    <xdr:from>
      <xdr:col>1</xdr:col>
      <xdr:colOff>148167</xdr:colOff>
      <xdr:row>151</xdr:row>
      <xdr:rowOff>253186</xdr:rowOff>
    </xdr:from>
    <xdr:to>
      <xdr:col>1</xdr:col>
      <xdr:colOff>5828242</xdr:colOff>
      <xdr:row>164</xdr:row>
      <xdr:rowOff>164286</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402167" y="36887801"/>
          <a:ext cx="6146800" cy="3164254"/>
        </a:xfrm>
        <a:prstGeom prst="rect">
          <a:avLst/>
        </a:prstGeom>
      </xdr:spPr>
    </xdr:pic>
    <xdr:clientData/>
  </xdr:twoCellAnchor>
  <xdr:twoCellAnchor editAs="oneCell">
    <xdr:from>
      <xdr:col>1</xdr:col>
      <xdr:colOff>243416</xdr:colOff>
      <xdr:row>168</xdr:row>
      <xdr:rowOff>811660</xdr:rowOff>
    </xdr:from>
    <xdr:to>
      <xdr:col>1</xdr:col>
      <xdr:colOff>5828241</xdr:colOff>
      <xdr:row>181</xdr:row>
      <xdr:rowOff>172427</xdr:rowOff>
    </xdr:to>
    <xdr:pic>
      <xdr:nvPicPr>
        <xdr:cNvPr id="26" name="Grafik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a:stretch>
          <a:fillRect/>
        </a:stretch>
      </xdr:blipFill>
      <xdr:spPr>
        <a:xfrm>
          <a:off x="497416" y="41940122"/>
          <a:ext cx="6146800" cy="3248920"/>
        </a:xfrm>
        <a:prstGeom prst="rect">
          <a:avLst/>
        </a:prstGeom>
      </xdr:spPr>
    </xdr:pic>
    <xdr:clientData/>
  </xdr:twoCellAnchor>
  <xdr:twoCellAnchor editAs="oneCell">
    <xdr:from>
      <xdr:col>1</xdr:col>
      <xdr:colOff>302847</xdr:colOff>
      <xdr:row>134</xdr:row>
      <xdr:rowOff>322386</xdr:rowOff>
    </xdr:from>
    <xdr:to>
      <xdr:col>1</xdr:col>
      <xdr:colOff>5830522</xdr:colOff>
      <xdr:row>147</xdr:row>
      <xdr:rowOff>8793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6"/>
        <a:stretch>
          <a:fillRect/>
        </a:stretch>
      </xdr:blipFill>
      <xdr:spPr>
        <a:xfrm>
          <a:off x="556847" y="32385001"/>
          <a:ext cx="6146800" cy="3213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203200</xdr:colOff>
      <xdr:row>3</xdr:row>
      <xdr:rowOff>63500</xdr:rowOff>
    </xdr:from>
    <xdr:to>
      <xdr:col>4</xdr:col>
      <xdr:colOff>1663700</xdr:colOff>
      <xdr:row>12</xdr:row>
      <xdr:rowOff>38100</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9994900" y="914400"/>
          <a:ext cx="3429000" cy="685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a:latin typeface="Arial" panose="020B0604020202020204" pitchFamily="34" charset="0"/>
              <a:cs typeface="Arial" panose="020B0604020202020204" pitchFamily="34" charset="0"/>
            </a:rPr>
            <a:t>Die Berechnungen zur</a:t>
          </a:r>
          <a:r>
            <a:rPr lang="de-DE" sz="1400" baseline="0">
              <a:latin typeface="Arial" panose="020B0604020202020204" pitchFamily="34" charset="0"/>
              <a:cs typeface="Arial" panose="020B0604020202020204" pitchFamily="34" charset="0"/>
            </a:rPr>
            <a:t> CO</a:t>
          </a:r>
          <a:r>
            <a:rPr lang="de-DE" sz="1050" baseline="0">
              <a:latin typeface="Arial" panose="020B0604020202020204" pitchFamily="34" charset="0"/>
              <a:cs typeface="Arial" panose="020B0604020202020204" pitchFamily="34" charset="0"/>
            </a:rPr>
            <a:t>2</a:t>
          </a:r>
          <a:r>
            <a:rPr lang="de-DE" sz="1400" baseline="0">
              <a:latin typeface="Arial" panose="020B0604020202020204" pitchFamily="34" charset="0"/>
              <a:cs typeface="Arial" panose="020B0604020202020204" pitchFamily="34" charset="0"/>
            </a:rPr>
            <a:t>-Einsparung aufgrund von Maßnahmen zur Materialeffizienz wurden </a:t>
          </a:r>
          <a:r>
            <a:rPr lang="de-DE" sz="1400">
              <a:latin typeface="Arial" panose="020B0604020202020204" pitchFamily="34" charset="0"/>
              <a:cs typeface="Arial" panose="020B0604020202020204" pitchFamily="34" charset="0"/>
            </a:rPr>
            <a:t>mit Hilfe des Tools ESTEM durchgeführt.</a:t>
          </a:r>
        </a:p>
        <a:p>
          <a:endParaRPr lang="de-DE" sz="14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de-DE" sz="1400">
              <a:latin typeface="Arial" panose="020B0604020202020204" pitchFamily="34" charset="0"/>
              <a:cs typeface="Arial" panose="020B0604020202020204" pitchFamily="34" charset="0"/>
            </a:rPr>
            <a:t>ESTEM (</a:t>
          </a:r>
          <a:r>
            <a:rPr lang="de-DE" sz="1400" b="1">
              <a:latin typeface="Arial" panose="020B0604020202020204" pitchFamily="34" charset="0"/>
              <a:cs typeface="Arial" panose="020B0604020202020204" pitchFamily="34" charset="0"/>
            </a:rPr>
            <a:t>E</a:t>
          </a:r>
          <a:r>
            <a:rPr lang="de-DE" sz="1400" b="0">
              <a:latin typeface="Arial" panose="020B0604020202020204" pitchFamily="34" charset="0"/>
              <a:cs typeface="Arial" panose="020B0604020202020204" pitchFamily="34" charset="0"/>
            </a:rPr>
            <a:t>infache </a:t>
          </a:r>
          <a:r>
            <a:rPr lang="de-DE" sz="1400" b="1">
              <a:latin typeface="Arial" panose="020B0604020202020204" pitchFamily="34" charset="0"/>
              <a:cs typeface="Arial" panose="020B0604020202020204" pitchFamily="34" charset="0"/>
            </a:rPr>
            <a:t>S</a:t>
          </a:r>
          <a:r>
            <a:rPr lang="de-DE" sz="1400" b="0">
              <a:latin typeface="Arial" panose="020B0604020202020204" pitchFamily="34" charset="0"/>
              <a:cs typeface="Arial" panose="020B0604020202020204" pitchFamily="34" charset="0"/>
            </a:rPr>
            <a:t>tandardisierte Vorgehensweise zur Ermittlung eingesparter </a:t>
          </a:r>
          <a:r>
            <a:rPr lang="de-DE" sz="1400" b="1">
              <a:latin typeface="Arial" panose="020B0604020202020204" pitchFamily="34" charset="0"/>
              <a:cs typeface="Arial" panose="020B0604020202020204" pitchFamily="34" charset="0"/>
            </a:rPr>
            <a:t>T</a:t>
          </a:r>
          <a:r>
            <a:rPr lang="de-DE" sz="1400" b="0">
              <a:latin typeface="Arial" panose="020B0604020202020204" pitchFamily="34" charset="0"/>
              <a:cs typeface="Arial" panose="020B0604020202020204" pitchFamily="34" charset="0"/>
            </a:rPr>
            <a:t>reibhausgas-</a:t>
          </a:r>
          <a:r>
            <a:rPr lang="de-DE" sz="1400" b="1">
              <a:latin typeface="Arial" panose="020B0604020202020204" pitchFamily="34" charset="0"/>
              <a:cs typeface="Arial" panose="020B0604020202020204" pitchFamily="34" charset="0"/>
            </a:rPr>
            <a:t>E</a:t>
          </a:r>
          <a:r>
            <a:rPr lang="de-DE" sz="1400" b="0">
              <a:latin typeface="Arial" panose="020B0604020202020204" pitchFamily="34" charset="0"/>
              <a:cs typeface="Arial" panose="020B0604020202020204" pitchFamily="34" charset="0"/>
            </a:rPr>
            <a:t>missionen von Projekten zur </a:t>
          </a:r>
          <a:r>
            <a:rPr lang="de-DE" sz="1400" b="1">
              <a:latin typeface="Arial" panose="020B0604020202020204" pitchFamily="34" charset="0"/>
              <a:cs typeface="Arial" panose="020B0604020202020204" pitchFamily="34" charset="0"/>
            </a:rPr>
            <a:t>M</a:t>
          </a:r>
          <a:r>
            <a:rPr lang="de-DE" sz="1400" b="0">
              <a:latin typeface="Arial" panose="020B0604020202020204" pitchFamily="34" charset="0"/>
              <a:cs typeface="Arial" panose="020B0604020202020204" pitchFamily="34" charset="0"/>
            </a:rPr>
            <a:t>aterialeffizienz) </a:t>
          </a:r>
          <a:r>
            <a:rPr lang="de-DE" sz="1400">
              <a:latin typeface="Arial" panose="020B0604020202020204" pitchFamily="34" charset="0"/>
              <a:cs typeface="Arial" panose="020B0604020202020204" pitchFamily="34" charset="0"/>
            </a:rPr>
            <a:t>ist ein Projekt</a:t>
          </a:r>
          <a:r>
            <a:rPr lang="de-DE" sz="1400" baseline="0">
              <a:latin typeface="Arial" panose="020B0604020202020204" pitchFamily="34" charset="0"/>
              <a:cs typeface="Arial" panose="020B0604020202020204" pitchFamily="34" charset="0"/>
            </a:rPr>
            <a:t> des VDI Zentrum Ressourceneffizienz, durchgeführt durch</a:t>
          </a: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r>
            <a:rPr lang="de-DE" sz="1400" baseline="0">
              <a:latin typeface="Arial" panose="020B0604020202020204" pitchFamily="34" charset="0"/>
              <a:cs typeface="Arial" panose="020B0604020202020204" pitchFamily="34" charset="0"/>
            </a:rPr>
            <a:t>Das Projekt wurde gefördert von</a:t>
          </a: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a:latin typeface="Arial" panose="020B0604020202020204" pitchFamily="34" charset="0"/>
            <a:cs typeface="Arial" panose="020B0604020202020204" pitchFamily="34" charset="0"/>
          </a:endParaRPr>
        </a:p>
        <a:p>
          <a:endParaRPr lang="de-DE" sz="1400">
            <a:latin typeface="Arial" panose="020B0604020202020204" pitchFamily="34" charset="0"/>
            <a:cs typeface="Arial" panose="020B0604020202020204" pitchFamily="34" charset="0"/>
          </a:endParaRPr>
        </a:p>
      </xdr:txBody>
    </xdr:sp>
    <xdr:clientData/>
  </xdr:twoCellAnchor>
  <xdr:twoCellAnchor editAs="oneCell">
    <xdr:from>
      <xdr:col>3</xdr:col>
      <xdr:colOff>707571</xdr:colOff>
      <xdr:row>6</xdr:row>
      <xdr:rowOff>1204809</xdr:rowOff>
    </xdr:from>
    <xdr:to>
      <xdr:col>4</xdr:col>
      <xdr:colOff>1124857</xdr:colOff>
      <xdr:row>8</xdr:row>
      <xdr:rowOff>21769</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504714" y="3654095"/>
          <a:ext cx="2394857" cy="867103"/>
        </a:xfrm>
        <a:prstGeom prst="rect">
          <a:avLst/>
        </a:prstGeom>
      </xdr:spPr>
    </xdr:pic>
    <xdr:clientData/>
  </xdr:twoCellAnchor>
  <xdr:twoCellAnchor editAs="oneCell">
    <xdr:from>
      <xdr:col>3</xdr:col>
      <xdr:colOff>221345</xdr:colOff>
      <xdr:row>9</xdr:row>
      <xdr:rowOff>243477</xdr:rowOff>
    </xdr:from>
    <xdr:to>
      <xdr:col>4</xdr:col>
      <xdr:colOff>1508035</xdr:colOff>
      <xdr:row>10</xdr:row>
      <xdr:rowOff>394041</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t="30293" b="34018"/>
        <a:stretch/>
      </xdr:blipFill>
      <xdr:spPr>
        <a:xfrm>
          <a:off x="10018488" y="5269048"/>
          <a:ext cx="3370941" cy="676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180</xdr:row>
      <xdr:rowOff>114300</xdr:rowOff>
    </xdr:from>
    <xdr:ext cx="65" cy="172227"/>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6667500" y="5421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1</xdr:col>
      <xdr:colOff>281517</xdr:colOff>
      <xdr:row>14</xdr:row>
      <xdr:rowOff>116417</xdr:rowOff>
    </xdr:from>
    <xdr:to>
      <xdr:col>2</xdr:col>
      <xdr:colOff>2117</xdr:colOff>
      <xdr:row>27</xdr:row>
      <xdr:rowOff>175684</xdr:rowOff>
    </xdr:to>
    <xdr:pic>
      <xdr:nvPicPr>
        <xdr:cNvPr id="15" name="Grafik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stretch>
          <a:fillRect/>
        </a:stretch>
      </xdr:blipFill>
      <xdr:spPr>
        <a:xfrm>
          <a:off x="535517" y="3450167"/>
          <a:ext cx="6146800" cy="3213100"/>
        </a:xfrm>
        <a:prstGeom prst="rect">
          <a:avLst/>
        </a:prstGeom>
      </xdr:spPr>
    </xdr:pic>
    <xdr:clientData/>
  </xdr:twoCellAnchor>
  <xdr:twoCellAnchor editAs="oneCell">
    <xdr:from>
      <xdr:col>1</xdr:col>
      <xdr:colOff>264583</xdr:colOff>
      <xdr:row>31</xdr:row>
      <xdr:rowOff>110067</xdr:rowOff>
    </xdr:from>
    <xdr:to>
      <xdr:col>2</xdr:col>
      <xdr:colOff>4233</xdr:colOff>
      <xdr:row>44</xdr:row>
      <xdr:rowOff>105833</xdr:rowOff>
    </xdr:to>
    <xdr:pic>
      <xdr:nvPicPr>
        <xdr:cNvPr id="16" name="Grafik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stretch>
          <a:fillRect/>
        </a:stretch>
      </xdr:blipFill>
      <xdr:spPr>
        <a:xfrm>
          <a:off x="518583" y="7645400"/>
          <a:ext cx="6146800" cy="3213100"/>
        </a:xfrm>
        <a:prstGeom prst="rect">
          <a:avLst/>
        </a:prstGeom>
      </xdr:spPr>
    </xdr:pic>
    <xdr:clientData/>
  </xdr:twoCellAnchor>
  <xdr:twoCellAnchor editAs="oneCell">
    <xdr:from>
      <xdr:col>1</xdr:col>
      <xdr:colOff>279400</xdr:colOff>
      <xdr:row>46</xdr:row>
      <xdr:rowOff>251882</xdr:rowOff>
    </xdr:from>
    <xdr:to>
      <xdr:col>2</xdr:col>
      <xdr:colOff>0</xdr:colOff>
      <xdr:row>59</xdr:row>
      <xdr:rowOff>78315</xdr:rowOff>
    </xdr:to>
    <xdr:pic>
      <xdr:nvPicPr>
        <xdr:cNvPr id="17" name="Grafik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
        <a:stretch>
          <a:fillRect/>
        </a:stretch>
      </xdr:blipFill>
      <xdr:spPr>
        <a:xfrm>
          <a:off x="533400" y="11459632"/>
          <a:ext cx="6146800" cy="3213100"/>
        </a:xfrm>
        <a:prstGeom prst="rect">
          <a:avLst/>
        </a:prstGeom>
      </xdr:spPr>
    </xdr:pic>
    <xdr:clientData/>
  </xdr:twoCellAnchor>
  <xdr:twoCellAnchor editAs="oneCell">
    <xdr:from>
      <xdr:col>1</xdr:col>
      <xdr:colOff>218018</xdr:colOff>
      <xdr:row>65</xdr:row>
      <xdr:rowOff>127000</xdr:rowOff>
    </xdr:from>
    <xdr:to>
      <xdr:col>2</xdr:col>
      <xdr:colOff>5293</xdr:colOff>
      <xdr:row>78</xdr:row>
      <xdr:rowOff>81492</xdr:rowOff>
    </xdr:to>
    <xdr:pic>
      <xdr:nvPicPr>
        <xdr:cNvPr id="18" name="Grafik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stretch>
          <a:fillRect/>
        </a:stretch>
      </xdr:blipFill>
      <xdr:spPr>
        <a:xfrm>
          <a:off x="472018" y="15621000"/>
          <a:ext cx="6146800" cy="3187700"/>
        </a:xfrm>
        <a:prstGeom prst="rect">
          <a:avLst/>
        </a:prstGeom>
      </xdr:spPr>
    </xdr:pic>
    <xdr:clientData/>
  </xdr:twoCellAnchor>
  <xdr:twoCellAnchor editAs="oneCell">
    <xdr:from>
      <xdr:col>1</xdr:col>
      <xdr:colOff>296334</xdr:colOff>
      <xdr:row>82</xdr:row>
      <xdr:rowOff>4233</xdr:rowOff>
    </xdr:from>
    <xdr:to>
      <xdr:col>2</xdr:col>
      <xdr:colOff>7409</xdr:colOff>
      <xdr:row>96</xdr:row>
      <xdr:rowOff>91016</xdr:rowOff>
    </xdr:to>
    <xdr:pic>
      <xdr:nvPicPr>
        <xdr:cNvPr id="19" name="Grafik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stretch>
          <a:fillRect/>
        </a:stretch>
      </xdr:blipFill>
      <xdr:spPr>
        <a:xfrm>
          <a:off x="550334" y="19699816"/>
          <a:ext cx="6146800" cy="3187700"/>
        </a:xfrm>
        <a:prstGeom prst="rect">
          <a:avLst/>
        </a:prstGeom>
      </xdr:spPr>
    </xdr:pic>
    <xdr:clientData/>
  </xdr:twoCellAnchor>
  <xdr:twoCellAnchor editAs="oneCell">
    <xdr:from>
      <xdr:col>1</xdr:col>
      <xdr:colOff>154518</xdr:colOff>
      <xdr:row>98</xdr:row>
      <xdr:rowOff>306917</xdr:rowOff>
    </xdr:from>
    <xdr:to>
      <xdr:col>1</xdr:col>
      <xdr:colOff>5825068</xdr:colOff>
      <xdr:row>112</xdr:row>
      <xdr:rowOff>75142</xdr:rowOff>
    </xdr:to>
    <xdr:pic>
      <xdr:nvPicPr>
        <xdr:cNvPr id="20" name="Grafik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3"/>
        <a:stretch>
          <a:fillRect/>
        </a:stretch>
      </xdr:blipFill>
      <xdr:spPr>
        <a:xfrm>
          <a:off x="408518" y="23653750"/>
          <a:ext cx="6146800" cy="3213100"/>
        </a:xfrm>
        <a:prstGeom prst="rect">
          <a:avLst/>
        </a:prstGeom>
      </xdr:spPr>
    </xdr:pic>
    <xdr:clientData/>
  </xdr:twoCellAnchor>
  <xdr:twoCellAnchor editAs="oneCell">
    <xdr:from>
      <xdr:col>1</xdr:col>
      <xdr:colOff>302684</xdr:colOff>
      <xdr:row>117</xdr:row>
      <xdr:rowOff>232834</xdr:rowOff>
    </xdr:from>
    <xdr:to>
      <xdr:col>2</xdr:col>
      <xdr:colOff>4234</xdr:colOff>
      <xdr:row>128</xdr:row>
      <xdr:rowOff>112184</xdr:rowOff>
    </xdr:to>
    <xdr:pic>
      <xdr:nvPicPr>
        <xdr:cNvPr id="21" name="Grafik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stretch>
          <a:fillRect/>
        </a:stretch>
      </xdr:blipFill>
      <xdr:spPr>
        <a:xfrm>
          <a:off x="556684" y="28056417"/>
          <a:ext cx="6146800" cy="3213100"/>
        </a:xfrm>
        <a:prstGeom prst="rect">
          <a:avLst/>
        </a:prstGeom>
      </xdr:spPr>
    </xdr:pic>
    <xdr:clientData/>
  </xdr:twoCellAnchor>
  <xdr:twoCellAnchor editAs="oneCell">
    <xdr:from>
      <xdr:col>1</xdr:col>
      <xdr:colOff>292101</xdr:colOff>
      <xdr:row>151</xdr:row>
      <xdr:rowOff>254001</xdr:rowOff>
    </xdr:from>
    <xdr:to>
      <xdr:col>2</xdr:col>
      <xdr:colOff>3176</xdr:colOff>
      <xdr:row>162</xdr:row>
      <xdr:rowOff>53976</xdr:rowOff>
    </xdr:to>
    <xdr:pic>
      <xdr:nvPicPr>
        <xdr:cNvPr id="24" name="Grafik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stretch>
          <a:fillRect/>
        </a:stretch>
      </xdr:blipFill>
      <xdr:spPr>
        <a:xfrm>
          <a:off x="546101" y="41751251"/>
          <a:ext cx="6146800" cy="3213100"/>
        </a:xfrm>
        <a:prstGeom prst="rect">
          <a:avLst/>
        </a:prstGeom>
      </xdr:spPr>
    </xdr:pic>
    <xdr:clientData/>
  </xdr:twoCellAnchor>
  <xdr:twoCellAnchor editAs="oneCell">
    <xdr:from>
      <xdr:col>1</xdr:col>
      <xdr:colOff>376767</xdr:colOff>
      <xdr:row>168</xdr:row>
      <xdr:rowOff>709084</xdr:rowOff>
    </xdr:from>
    <xdr:to>
      <xdr:col>2</xdr:col>
      <xdr:colOff>2117</xdr:colOff>
      <xdr:row>179</xdr:row>
      <xdr:rowOff>133351</xdr:rowOff>
    </xdr:to>
    <xdr:pic>
      <xdr:nvPicPr>
        <xdr:cNvPr id="26" name="Grafik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stretch>
          <a:fillRect/>
        </a:stretch>
      </xdr:blipFill>
      <xdr:spPr>
        <a:xfrm>
          <a:off x="630767" y="46746584"/>
          <a:ext cx="6146800" cy="3213100"/>
        </a:xfrm>
        <a:prstGeom prst="rect">
          <a:avLst/>
        </a:prstGeom>
      </xdr:spPr>
    </xdr:pic>
    <xdr:clientData/>
  </xdr:twoCellAnchor>
  <xdr:twoCellAnchor editAs="oneCell">
    <xdr:from>
      <xdr:col>1</xdr:col>
      <xdr:colOff>306916</xdr:colOff>
      <xdr:row>134</xdr:row>
      <xdr:rowOff>201085</xdr:rowOff>
    </xdr:from>
    <xdr:to>
      <xdr:col>1</xdr:col>
      <xdr:colOff>5825066</xdr:colOff>
      <xdr:row>144</xdr:row>
      <xdr:rowOff>133351</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6"/>
        <a:stretch>
          <a:fillRect/>
        </a:stretch>
      </xdr:blipFill>
      <xdr:spPr>
        <a:xfrm>
          <a:off x="560916" y="32564918"/>
          <a:ext cx="6146800" cy="3213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67736</xdr:colOff>
      <xdr:row>3</xdr:row>
      <xdr:rowOff>110068</xdr:rowOff>
    </xdr:from>
    <xdr:to>
      <xdr:col>1</xdr:col>
      <xdr:colOff>736603</xdr:colOff>
      <xdr:row>3</xdr:row>
      <xdr:rowOff>389468</xdr:rowOff>
    </xdr:to>
    <xdr:sp macro="" textlink="">
      <xdr:nvSpPr>
        <xdr:cNvPr id="4" name="Rechteck 3">
          <a:extLst>
            <a:ext uri="{FF2B5EF4-FFF2-40B4-BE49-F238E27FC236}">
              <a16:creationId xmlns:a16="http://schemas.microsoft.com/office/drawing/2014/main" id="{00000000-0008-0000-0600-000004000000}"/>
            </a:ext>
          </a:extLst>
        </xdr:cNvPr>
        <xdr:cNvSpPr/>
      </xdr:nvSpPr>
      <xdr:spPr>
        <a:xfrm>
          <a:off x="321736" y="2844801"/>
          <a:ext cx="668867" cy="2794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67736</xdr:colOff>
      <xdr:row>3</xdr:row>
      <xdr:rowOff>482601</xdr:rowOff>
    </xdr:from>
    <xdr:to>
      <xdr:col>1</xdr:col>
      <xdr:colOff>736603</xdr:colOff>
      <xdr:row>3</xdr:row>
      <xdr:rowOff>762001</xdr:rowOff>
    </xdr:to>
    <xdr:sp macro="" textlink="">
      <xdr:nvSpPr>
        <xdr:cNvPr id="5" name="Rechteck 4">
          <a:extLst>
            <a:ext uri="{FF2B5EF4-FFF2-40B4-BE49-F238E27FC236}">
              <a16:creationId xmlns:a16="http://schemas.microsoft.com/office/drawing/2014/main" id="{00000000-0008-0000-0600-000005000000}"/>
            </a:ext>
          </a:extLst>
        </xdr:cNvPr>
        <xdr:cNvSpPr/>
      </xdr:nvSpPr>
      <xdr:spPr>
        <a:xfrm>
          <a:off x="321736" y="3217334"/>
          <a:ext cx="668867" cy="2794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778935</xdr:colOff>
      <xdr:row>3</xdr:row>
      <xdr:rowOff>139702</xdr:rowOff>
    </xdr:from>
    <xdr:to>
      <xdr:col>1</xdr:col>
      <xdr:colOff>7730066</xdr:colOff>
      <xdr:row>3</xdr:row>
      <xdr:rowOff>359835</xdr:rowOff>
    </xdr:to>
    <xdr:sp macro="" textlink="">
      <xdr:nvSpPr>
        <xdr:cNvPr id="6" name="Textfeld 5">
          <a:extLst>
            <a:ext uri="{FF2B5EF4-FFF2-40B4-BE49-F238E27FC236}">
              <a16:creationId xmlns:a16="http://schemas.microsoft.com/office/drawing/2014/main" id="{00000000-0008-0000-0600-000006000000}"/>
            </a:ext>
          </a:extLst>
        </xdr:cNvPr>
        <xdr:cNvSpPr txBox="1"/>
      </xdr:nvSpPr>
      <xdr:spPr>
        <a:xfrm>
          <a:off x="1032935" y="2874435"/>
          <a:ext cx="6951131"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Eingabefeld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eingeben. Achten Sie auf die geforderte Einheit (z.B. t, MWh)</a:t>
          </a:r>
          <a:endParaRPr lang="de-DE" sz="1100">
            <a:latin typeface="Arial" panose="020B0604020202020204" pitchFamily="34" charset="0"/>
            <a:cs typeface="Arial" panose="020B0604020202020204" pitchFamily="34" charset="0"/>
          </a:endParaRPr>
        </a:p>
      </xdr:txBody>
    </xdr:sp>
    <xdr:clientData/>
  </xdr:twoCellAnchor>
  <xdr:twoCellAnchor>
    <xdr:from>
      <xdr:col>1</xdr:col>
      <xdr:colOff>778936</xdr:colOff>
      <xdr:row>3</xdr:row>
      <xdr:rowOff>512235</xdr:rowOff>
    </xdr:from>
    <xdr:to>
      <xdr:col>1</xdr:col>
      <xdr:colOff>7298270</xdr:colOff>
      <xdr:row>3</xdr:row>
      <xdr:rowOff>732368</xdr:rowOff>
    </xdr:to>
    <xdr:sp macro="" textlink="">
      <xdr:nvSpPr>
        <xdr:cNvPr id="7" name="Textfeld 6">
          <a:extLst>
            <a:ext uri="{FF2B5EF4-FFF2-40B4-BE49-F238E27FC236}">
              <a16:creationId xmlns:a16="http://schemas.microsoft.com/office/drawing/2014/main" id="{00000000-0008-0000-0600-000007000000}"/>
            </a:ext>
          </a:extLst>
        </xdr:cNvPr>
        <xdr:cNvSpPr txBox="1"/>
      </xdr:nvSpPr>
      <xdr:spPr>
        <a:xfrm>
          <a:off x="1032936" y="3246968"/>
          <a:ext cx="6519334"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Informationsfeld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Felder sollen nicht bearbeitet werden</a:t>
          </a:r>
          <a:endParaRPr lang="de-DE" sz="1100">
            <a:latin typeface="Arial" panose="020B0604020202020204" pitchFamily="34" charset="0"/>
            <a:cs typeface="Arial" panose="020B0604020202020204" pitchFamily="34" charset="0"/>
          </a:endParaRPr>
        </a:p>
      </xdr:txBody>
    </xdr:sp>
    <xdr:clientData/>
  </xdr:twoCellAnchor>
  <xdr:twoCellAnchor editAs="oneCell">
    <xdr:from>
      <xdr:col>1</xdr:col>
      <xdr:colOff>455633</xdr:colOff>
      <xdr:row>4</xdr:row>
      <xdr:rowOff>635001</xdr:rowOff>
    </xdr:from>
    <xdr:to>
      <xdr:col>1</xdr:col>
      <xdr:colOff>4483100</xdr:colOff>
      <xdr:row>5</xdr:row>
      <xdr:rowOff>33868</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stretch>
          <a:fillRect/>
        </a:stretch>
      </xdr:blipFill>
      <xdr:spPr>
        <a:xfrm>
          <a:off x="709633" y="4402668"/>
          <a:ext cx="4027467" cy="3149600"/>
        </a:xfrm>
        <a:prstGeom prst="rect">
          <a:avLst/>
        </a:prstGeom>
      </xdr:spPr>
    </xdr:pic>
    <xdr:clientData/>
  </xdr:twoCellAnchor>
  <xdr:twoCellAnchor>
    <xdr:from>
      <xdr:col>1</xdr:col>
      <xdr:colOff>2463798</xdr:colOff>
      <xdr:row>4</xdr:row>
      <xdr:rowOff>304801</xdr:rowOff>
    </xdr:from>
    <xdr:to>
      <xdr:col>1</xdr:col>
      <xdr:colOff>3412065</xdr:colOff>
      <xdr:row>4</xdr:row>
      <xdr:rowOff>546101</xdr:rowOff>
    </xdr:to>
    <xdr:sp macro="" textlink="">
      <xdr:nvSpPr>
        <xdr:cNvPr id="9" name="Rechteck 8">
          <a:extLst>
            <a:ext uri="{FF2B5EF4-FFF2-40B4-BE49-F238E27FC236}">
              <a16:creationId xmlns:a16="http://schemas.microsoft.com/office/drawing/2014/main" id="{00000000-0008-0000-0600-000009000000}"/>
            </a:ext>
          </a:extLst>
        </xdr:cNvPr>
        <xdr:cNvSpPr/>
      </xdr:nvSpPr>
      <xdr:spPr>
        <a:xfrm>
          <a:off x="2717798" y="4072468"/>
          <a:ext cx="948267"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100">
              <a:solidFill>
                <a:srgbClr val="C00000"/>
              </a:solidFill>
              <a:latin typeface="Arial" panose="020B0604020202020204" pitchFamily="34" charset="0"/>
              <a:cs typeface="Arial" panose="020B0604020202020204" pitchFamily="34" charset="0"/>
            </a:rPr>
            <a:t>Klicken</a:t>
          </a:r>
        </a:p>
      </xdr:txBody>
    </xdr:sp>
    <xdr:clientData/>
  </xdr:twoCellAnchor>
  <xdr:twoCellAnchor>
    <xdr:from>
      <xdr:col>1</xdr:col>
      <xdr:colOff>2339466</xdr:colOff>
      <xdr:row>4</xdr:row>
      <xdr:rowOff>791634</xdr:rowOff>
    </xdr:from>
    <xdr:to>
      <xdr:col>1</xdr:col>
      <xdr:colOff>2514600</xdr:colOff>
      <xdr:row>4</xdr:row>
      <xdr:rowOff>973667</xdr:rowOff>
    </xdr:to>
    <xdr:sp macro="" textlink="">
      <xdr:nvSpPr>
        <xdr:cNvPr id="10" name="Rechteck 9">
          <a:extLst>
            <a:ext uri="{FF2B5EF4-FFF2-40B4-BE49-F238E27FC236}">
              <a16:creationId xmlns:a16="http://schemas.microsoft.com/office/drawing/2014/main" id="{00000000-0008-0000-0600-00000A000000}"/>
            </a:ext>
          </a:extLst>
        </xdr:cNvPr>
        <xdr:cNvSpPr/>
      </xdr:nvSpPr>
      <xdr:spPr>
        <a:xfrm>
          <a:off x="2593466" y="4559301"/>
          <a:ext cx="175134" cy="182033"/>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3276600</xdr:colOff>
      <xdr:row>4</xdr:row>
      <xdr:rowOff>806451</xdr:rowOff>
    </xdr:from>
    <xdr:to>
      <xdr:col>1</xdr:col>
      <xdr:colOff>4588933</xdr:colOff>
      <xdr:row>4</xdr:row>
      <xdr:rowOff>1354666</xdr:rowOff>
    </xdr:to>
    <xdr:cxnSp macro="">
      <xdr:nvCxnSpPr>
        <xdr:cNvPr id="11" name="Gerade Verbindung mit Pfeil 10">
          <a:extLst>
            <a:ext uri="{FF2B5EF4-FFF2-40B4-BE49-F238E27FC236}">
              <a16:creationId xmlns:a16="http://schemas.microsoft.com/office/drawing/2014/main" id="{00000000-0008-0000-0600-00000B000000}"/>
            </a:ext>
          </a:extLst>
        </xdr:cNvPr>
        <xdr:cNvCxnSpPr>
          <a:endCxn id="13" idx="1"/>
        </xdr:cNvCxnSpPr>
      </xdr:nvCxnSpPr>
      <xdr:spPr>
        <a:xfrm flipV="1">
          <a:off x="3530600" y="4574118"/>
          <a:ext cx="1312333" cy="548215"/>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4588933</xdr:colOff>
      <xdr:row>4</xdr:row>
      <xdr:rowOff>685801</xdr:rowOff>
    </xdr:from>
    <xdr:to>
      <xdr:col>1</xdr:col>
      <xdr:colOff>6747933</xdr:colOff>
      <xdr:row>4</xdr:row>
      <xdr:rowOff>927101</xdr:rowOff>
    </xdr:to>
    <xdr:sp macro="" textlink="">
      <xdr:nvSpPr>
        <xdr:cNvPr id="13" name="Rechteck 12">
          <a:extLst>
            <a:ext uri="{FF2B5EF4-FFF2-40B4-BE49-F238E27FC236}">
              <a16:creationId xmlns:a16="http://schemas.microsoft.com/office/drawing/2014/main" id="{00000000-0008-0000-0600-00000D000000}"/>
            </a:ext>
          </a:extLst>
        </xdr:cNvPr>
        <xdr:cNvSpPr/>
      </xdr:nvSpPr>
      <xdr:spPr>
        <a:xfrm>
          <a:off x="4842933" y="4461934"/>
          <a:ext cx="21590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Aufsteigend sortieren wählen</a:t>
          </a:r>
        </a:p>
      </xdr:txBody>
    </xdr:sp>
    <xdr:clientData/>
  </xdr:twoCellAnchor>
  <xdr:twoCellAnchor>
    <xdr:from>
      <xdr:col>1</xdr:col>
      <xdr:colOff>2514600</xdr:colOff>
      <xdr:row>4</xdr:row>
      <xdr:rowOff>546101</xdr:rowOff>
    </xdr:from>
    <xdr:to>
      <xdr:col>1</xdr:col>
      <xdr:colOff>2937932</xdr:colOff>
      <xdr:row>4</xdr:row>
      <xdr:rowOff>882651</xdr:rowOff>
    </xdr:to>
    <xdr:cxnSp macro="">
      <xdr:nvCxnSpPr>
        <xdr:cNvPr id="15" name="Gerade Verbindung mit Pfeil 14">
          <a:extLst>
            <a:ext uri="{FF2B5EF4-FFF2-40B4-BE49-F238E27FC236}">
              <a16:creationId xmlns:a16="http://schemas.microsoft.com/office/drawing/2014/main" id="{00000000-0008-0000-0600-00000F000000}"/>
            </a:ext>
          </a:extLst>
        </xdr:cNvPr>
        <xdr:cNvCxnSpPr>
          <a:stCxn id="10" idx="3"/>
          <a:endCxn id="9" idx="2"/>
        </xdr:cNvCxnSpPr>
      </xdr:nvCxnSpPr>
      <xdr:spPr>
        <a:xfrm flipV="1">
          <a:off x="2768600" y="4313768"/>
          <a:ext cx="423332" cy="33655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F3C5D-D33B-4510-A545-9F27AB5D6975}">
  <sheetPr>
    <tabColor theme="1" tint="0.499984740745262"/>
  </sheetPr>
  <dimension ref="B2:B15"/>
  <sheetViews>
    <sheetView showGridLines="0" showRowColHeaders="0" tabSelected="1" zoomScale="70" zoomScaleNormal="70" workbookViewId="0">
      <selection activeCell="B4" sqref="B4"/>
    </sheetView>
  </sheetViews>
  <sheetFormatPr baseColWidth="10" defaultColWidth="10.77734375" defaultRowHeight="13.8" x14ac:dyDescent="0.25"/>
  <cols>
    <col min="1" max="1" width="4.77734375" style="1" customWidth="1"/>
    <col min="2" max="2" width="135.109375" style="1" customWidth="1"/>
    <col min="3" max="16384" width="10.77734375" style="1"/>
  </cols>
  <sheetData>
    <row r="2" spans="2:2" ht="76.05" customHeight="1" x14ac:dyDescent="0.25">
      <c r="B2" s="228" t="s">
        <v>550</v>
      </c>
    </row>
    <row r="3" spans="2:2" ht="7.05" customHeight="1" x14ac:dyDescent="0.25">
      <c r="B3" s="14"/>
    </row>
    <row r="4" spans="2:2" x14ac:dyDescent="0.25">
      <c r="B4" s="115" t="s">
        <v>615</v>
      </c>
    </row>
    <row r="5" spans="2:2" ht="7.05" customHeight="1" x14ac:dyDescent="0.25">
      <c r="B5" s="115"/>
    </row>
    <row r="6" spans="2:2" ht="37.950000000000003" customHeight="1" x14ac:dyDescent="0.25">
      <c r="B6" s="116" t="s">
        <v>489</v>
      </c>
    </row>
    <row r="7" spans="2:2" ht="139.94999999999999" customHeight="1" x14ac:dyDescent="0.25">
      <c r="B7" s="100" t="s">
        <v>604</v>
      </c>
    </row>
    <row r="8" spans="2:2" ht="37.950000000000003" customHeight="1" x14ac:dyDescent="0.25">
      <c r="B8" s="116" t="s">
        <v>579</v>
      </c>
    </row>
    <row r="9" spans="2:2" ht="139.94999999999999" customHeight="1" x14ac:dyDescent="0.25">
      <c r="B9" s="100" t="s">
        <v>601</v>
      </c>
    </row>
    <row r="10" spans="2:2" ht="37.950000000000003" customHeight="1" x14ac:dyDescent="0.25">
      <c r="B10" s="116" t="s">
        <v>491</v>
      </c>
    </row>
    <row r="11" spans="2:2" ht="85.95" customHeight="1" x14ac:dyDescent="0.25">
      <c r="B11" s="94"/>
    </row>
    <row r="12" spans="2:2" ht="37.950000000000003" customHeight="1" x14ac:dyDescent="0.25">
      <c r="B12" s="116" t="s">
        <v>492</v>
      </c>
    </row>
    <row r="13" spans="2:2" ht="196.05" customHeight="1" x14ac:dyDescent="0.25">
      <c r="B13" s="94"/>
    </row>
    <row r="14" spans="2:2" ht="37.950000000000003" customHeight="1" x14ac:dyDescent="0.25">
      <c r="B14" s="116" t="s">
        <v>490</v>
      </c>
    </row>
    <row r="15" spans="2:2" ht="85.95" customHeight="1" x14ac:dyDescent="0.25">
      <c r="B15" s="100" t="s">
        <v>600</v>
      </c>
    </row>
  </sheetData>
  <sheetProtection algorithmName="SHA-512" hashValue="s8urfuqwqTfzrIbbQjAKnCrlqEBzyi61a12TXHxn4Scgrp2xxYs8YvcgECAmLG7TRwVnocpJCGDMUV2V4tKdfg==" saltValue="HHqgOyT/jdWx+DZyTIUmIg==" spinCount="100000" sheet="1" objects="1" scenarios="1" selectLockedCells="1" selectUnlockedCells="1"/>
  <pageMargins left="0.7" right="0.7" top="0.78740157499999996" bottom="0.78740157499999996"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EEEB-F8D4-8349-A9A2-ADF489651667}">
  <sheetPr>
    <tabColor theme="0" tint="-0.249977111117893"/>
  </sheetPr>
  <dimension ref="A1:K124"/>
  <sheetViews>
    <sheetView showGridLines="0" zoomScale="70" zoomScaleNormal="70" workbookViewId="0">
      <selection sqref="A1:J1"/>
    </sheetView>
  </sheetViews>
  <sheetFormatPr baseColWidth="10" defaultColWidth="11.44140625" defaultRowHeight="13.8" x14ac:dyDescent="0.25"/>
  <cols>
    <col min="1" max="3" width="30.77734375" style="1" customWidth="1"/>
    <col min="4" max="9" width="20.77734375" style="1" customWidth="1"/>
    <col min="10" max="10" width="77.33203125" style="19" customWidth="1"/>
    <col min="11" max="16384" width="11.44140625" style="1"/>
  </cols>
  <sheetData>
    <row r="1" spans="1:11" s="11" customFormat="1" ht="37.950000000000003" customHeight="1" x14ac:dyDescent="0.25">
      <c r="A1" s="251" t="s">
        <v>422</v>
      </c>
      <c r="B1" s="251"/>
      <c r="C1" s="251"/>
      <c r="D1" s="251"/>
      <c r="E1" s="251"/>
      <c r="F1" s="251"/>
      <c r="G1" s="251"/>
      <c r="H1" s="251"/>
      <c r="I1" s="251"/>
      <c r="J1" s="251"/>
    </row>
    <row r="2" spans="1:11" x14ac:dyDescent="0.25">
      <c r="A2" s="9"/>
      <c r="B2" s="8"/>
      <c r="C2" s="9"/>
      <c r="D2" s="4"/>
      <c r="E2" s="4"/>
      <c r="F2" s="11"/>
      <c r="G2" s="4"/>
      <c r="H2" s="4"/>
    </row>
    <row r="3" spans="1:11" s="18" customFormat="1" ht="37.049999999999997" customHeight="1" x14ac:dyDescent="0.3">
      <c r="A3" s="16" t="s">
        <v>430</v>
      </c>
      <c r="B3" s="16" t="s">
        <v>431</v>
      </c>
      <c r="C3" s="16" t="s">
        <v>506</v>
      </c>
      <c r="D3" s="16" t="s">
        <v>433</v>
      </c>
      <c r="E3" s="16" t="s">
        <v>434</v>
      </c>
      <c r="F3" s="16" t="s">
        <v>441</v>
      </c>
      <c r="G3" s="203" t="s">
        <v>432</v>
      </c>
      <c r="H3" s="16" t="s">
        <v>435</v>
      </c>
      <c r="I3" s="16" t="s">
        <v>96</v>
      </c>
      <c r="J3" s="16" t="s">
        <v>97</v>
      </c>
      <c r="K3" s="17"/>
    </row>
    <row r="4" spans="1:11" s="189" customFormat="1" ht="28.05" customHeight="1" thickBot="1" x14ac:dyDescent="0.3">
      <c r="A4" s="175" t="s">
        <v>49</v>
      </c>
      <c r="B4" s="175"/>
      <c r="C4" s="185" t="str">
        <f t="shared" ref="C4:C35" si="0">IF(AND(A4="",B4=""),"zzz - zu ergänzen",IF(A4&lt;&gt;"",A4,B4))</f>
        <v>Biodiesel</v>
      </c>
      <c r="D4" s="186">
        <v>7.0000000000000007E-2</v>
      </c>
      <c r="E4" s="186"/>
      <c r="F4" s="186"/>
      <c r="G4" s="187" t="str">
        <f t="shared" ref="G4:G35" si="1">IF(E4&lt;&gt;"",E4*3600/1000000,"")</f>
        <v/>
      </c>
      <c r="H4" s="187">
        <f t="shared" ref="H4:H35" si="2">IF(D4&lt;&gt;"",D4,G4)</f>
        <v>7.0000000000000007E-2</v>
      </c>
      <c r="I4" s="187" t="s">
        <v>448</v>
      </c>
      <c r="J4" s="188"/>
    </row>
    <row r="5" spans="1:11" s="193" customFormat="1" ht="28.05" customHeight="1" thickBot="1" x14ac:dyDescent="0.3">
      <c r="A5" s="166" t="s">
        <v>53</v>
      </c>
      <c r="B5" s="166"/>
      <c r="C5" s="190" t="str">
        <f t="shared" si="0"/>
        <v>Bioethanol</v>
      </c>
      <c r="D5" s="160">
        <v>4.2999999999999997E-2</v>
      </c>
      <c r="E5" s="160"/>
      <c r="F5" s="160"/>
      <c r="G5" s="191" t="str">
        <f t="shared" si="1"/>
        <v/>
      </c>
      <c r="H5" s="191">
        <f t="shared" si="2"/>
        <v>4.2999999999999997E-2</v>
      </c>
      <c r="I5" s="191" t="s">
        <v>448</v>
      </c>
      <c r="J5" s="192"/>
    </row>
    <row r="6" spans="1:11" s="193" customFormat="1" ht="28.05" customHeight="1" thickBot="1" x14ac:dyDescent="0.3">
      <c r="A6" s="166" t="s">
        <v>56</v>
      </c>
      <c r="B6" s="166"/>
      <c r="C6" s="190" t="str">
        <f t="shared" si="0"/>
        <v>Biogas</v>
      </c>
      <c r="D6" s="160">
        <v>0.152</v>
      </c>
      <c r="E6" s="160"/>
      <c r="F6" s="160"/>
      <c r="G6" s="191" t="str">
        <f t="shared" si="1"/>
        <v/>
      </c>
      <c r="H6" s="191">
        <f t="shared" si="2"/>
        <v>0.152</v>
      </c>
      <c r="I6" s="191" t="s">
        <v>448</v>
      </c>
      <c r="J6" s="192"/>
    </row>
    <row r="7" spans="1:11" s="193" customFormat="1" ht="28.05" customHeight="1" thickBot="1" x14ac:dyDescent="0.3">
      <c r="A7" s="166" t="s">
        <v>73</v>
      </c>
      <c r="B7" s="166"/>
      <c r="C7" s="190" t="str">
        <f t="shared" si="0"/>
        <v>Braunkohle</v>
      </c>
      <c r="D7" s="160">
        <v>0.38300000000000001</v>
      </c>
      <c r="E7" s="160"/>
      <c r="F7" s="160"/>
      <c r="G7" s="191" t="str">
        <f t="shared" si="1"/>
        <v/>
      </c>
      <c r="H7" s="191">
        <f t="shared" si="2"/>
        <v>0.38300000000000001</v>
      </c>
      <c r="I7" s="191" t="s">
        <v>448</v>
      </c>
      <c r="J7" s="192"/>
    </row>
    <row r="8" spans="1:11" s="193" customFormat="1" ht="28.05" customHeight="1" thickBot="1" x14ac:dyDescent="0.3">
      <c r="A8" s="166"/>
      <c r="B8" s="166" t="s">
        <v>426</v>
      </c>
      <c r="C8" s="190" t="str">
        <f t="shared" si="0"/>
        <v>Diesel-RaffinerieDiesel-generisch</v>
      </c>
      <c r="D8" s="160"/>
      <c r="E8" s="160">
        <v>21.344999999999999</v>
      </c>
      <c r="F8" s="160" t="s">
        <v>100</v>
      </c>
      <c r="G8" s="191">
        <f t="shared" si="1"/>
        <v>7.6841999999999994E-2</v>
      </c>
      <c r="H8" s="191">
        <f t="shared" si="2"/>
        <v>7.6841999999999994E-2</v>
      </c>
      <c r="I8" s="191" t="s">
        <v>448</v>
      </c>
      <c r="J8" s="192"/>
    </row>
    <row r="9" spans="1:11" s="193" customFormat="1" ht="28.05" customHeight="1" thickBot="1" x14ac:dyDescent="0.3">
      <c r="A9" s="166" t="s">
        <v>436</v>
      </c>
      <c r="B9" s="166"/>
      <c r="C9" s="190" t="str">
        <f t="shared" si="0"/>
        <v xml:space="preserve">Erdgas </v>
      </c>
      <c r="D9" s="160">
        <v>0.20100000000000001</v>
      </c>
      <c r="E9" s="160"/>
      <c r="F9" s="160"/>
      <c r="G9" s="191" t="str">
        <f t="shared" si="1"/>
        <v/>
      </c>
      <c r="H9" s="191">
        <f t="shared" si="2"/>
        <v>0.20100000000000001</v>
      </c>
      <c r="I9" s="191" t="s">
        <v>448</v>
      </c>
      <c r="J9" s="192"/>
    </row>
    <row r="10" spans="1:11" s="193" customFormat="1" ht="28.05" customHeight="1" thickBot="1" x14ac:dyDescent="0.3">
      <c r="A10" s="166"/>
      <c r="B10" s="166" t="s">
        <v>160</v>
      </c>
      <c r="C10" s="190" t="str">
        <f t="shared" si="0"/>
        <v>Fernwärme-Heizung-DE-2020/en</v>
      </c>
      <c r="D10" s="160"/>
      <c r="E10" s="160">
        <v>77.367000000000004</v>
      </c>
      <c r="F10" s="160" t="s">
        <v>100</v>
      </c>
      <c r="G10" s="191">
        <f t="shared" si="1"/>
        <v>0.27852120000000002</v>
      </c>
      <c r="H10" s="191">
        <f t="shared" si="2"/>
        <v>0.27852120000000002</v>
      </c>
      <c r="I10" s="191" t="s">
        <v>448</v>
      </c>
      <c r="J10" s="192"/>
    </row>
    <row r="11" spans="1:11" s="193" customFormat="1" ht="28.05" customHeight="1" thickBot="1" x14ac:dyDescent="0.3">
      <c r="A11" s="166" t="s">
        <v>67</v>
      </c>
      <c r="B11" s="166"/>
      <c r="C11" s="190" t="str">
        <f t="shared" si="0"/>
        <v>Flüssiggas</v>
      </c>
      <c r="D11" s="160">
        <v>0.23899999999999999</v>
      </c>
      <c r="E11" s="160"/>
      <c r="F11" s="160"/>
      <c r="G11" s="191" t="str">
        <f t="shared" si="1"/>
        <v/>
      </c>
      <c r="H11" s="191">
        <f t="shared" si="2"/>
        <v>0.23899999999999999</v>
      </c>
      <c r="I11" s="191" t="s">
        <v>448</v>
      </c>
      <c r="J11" s="192"/>
    </row>
    <row r="12" spans="1:11" s="193" customFormat="1" ht="28.05" customHeight="1" thickBot="1" x14ac:dyDescent="0.3">
      <c r="A12" s="166" t="s">
        <v>62</v>
      </c>
      <c r="B12" s="166"/>
      <c r="C12" s="190" t="str">
        <f t="shared" si="0"/>
        <v>Heizöl leicht/Diesel</v>
      </c>
      <c r="D12" s="160">
        <v>0.26600000000000001</v>
      </c>
      <c r="E12" s="160"/>
      <c r="F12" s="160"/>
      <c r="G12" s="191" t="str">
        <f t="shared" si="1"/>
        <v/>
      </c>
      <c r="H12" s="191">
        <f t="shared" si="2"/>
        <v>0.26600000000000001</v>
      </c>
      <c r="I12" s="191" t="s">
        <v>448</v>
      </c>
      <c r="J12" s="192"/>
    </row>
    <row r="13" spans="1:11" s="193" customFormat="1" ht="28.05" customHeight="1" thickBot="1" x14ac:dyDescent="0.3">
      <c r="A13" s="166" t="s">
        <v>64</v>
      </c>
      <c r="B13" s="166"/>
      <c r="C13" s="190" t="str">
        <f t="shared" si="0"/>
        <v>Heizöl schwer</v>
      </c>
      <c r="D13" s="160">
        <v>0.28799999999999998</v>
      </c>
      <c r="E13" s="160"/>
      <c r="F13" s="160"/>
      <c r="G13" s="191" t="str">
        <f t="shared" si="1"/>
        <v/>
      </c>
      <c r="H13" s="191">
        <f t="shared" si="2"/>
        <v>0.28799999999999998</v>
      </c>
      <c r="I13" s="191" t="s">
        <v>448</v>
      </c>
      <c r="J13" s="192"/>
    </row>
    <row r="14" spans="1:11" s="193" customFormat="1" ht="28.05" customHeight="1" thickBot="1" x14ac:dyDescent="0.3">
      <c r="A14" s="166" t="s">
        <v>429</v>
      </c>
      <c r="B14" s="166"/>
      <c r="C14" s="190" t="str">
        <f t="shared" si="0"/>
        <v xml:space="preserve">Holz Biomasse </v>
      </c>
      <c r="D14" s="194">
        <v>2.7E-2</v>
      </c>
      <c r="E14" s="160"/>
      <c r="F14" s="160"/>
      <c r="G14" s="191" t="str">
        <f t="shared" si="1"/>
        <v/>
      </c>
      <c r="H14" s="191">
        <f t="shared" si="2"/>
        <v>2.7E-2</v>
      </c>
      <c r="I14" s="191" t="s">
        <v>448</v>
      </c>
      <c r="J14" s="192"/>
    </row>
    <row r="15" spans="1:11" s="193" customFormat="1" ht="28.05" customHeight="1" thickBot="1" x14ac:dyDescent="0.3">
      <c r="A15" s="166"/>
      <c r="B15" s="166" t="s">
        <v>120</v>
      </c>
      <c r="C15" s="190" t="str">
        <f t="shared" si="0"/>
        <v>Klärgas-BHKW-GM 200-OxKat-2020/en</v>
      </c>
      <c r="D15" s="160"/>
      <c r="E15" s="160">
        <v>0.40899999999999997</v>
      </c>
      <c r="F15" s="160" t="s">
        <v>100</v>
      </c>
      <c r="G15" s="191">
        <f t="shared" si="1"/>
        <v>1.4723999999999998E-3</v>
      </c>
      <c r="H15" s="191">
        <f t="shared" si="2"/>
        <v>1.4723999999999998E-3</v>
      </c>
      <c r="I15" s="191" t="s">
        <v>448</v>
      </c>
      <c r="J15" s="192"/>
    </row>
    <row r="16" spans="1:11" s="193" customFormat="1" ht="28.05" customHeight="1" thickBot="1" x14ac:dyDescent="0.3">
      <c r="A16" s="166" t="s">
        <v>59</v>
      </c>
      <c r="B16" s="166"/>
      <c r="C16" s="190" t="str">
        <f t="shared" si="0"/>
        <v>Klärschlamm</v>
      </c>
      <c r="D16" s="160">
        <v>0.01</v>
      </c>
      <c r="E16" s="160"/>
      <c r="F16" s="160"/>
      <c r="G16" s="191" t="str">
        <f t="shared" si="1"/>
        <v/>
      </c>
      <c r="H16" s="191">
        <f t="shared" si="2"/>
        <v>0.01</v>
      </c>
      <c r="I16" s="191" t="s">
        <v>448</v>
      </c>
      <c r="J16" s="192"/>
    </row>
    <row r="17" spans="1:10" s="193" customFormat="1" ht="28.05" customHeight="1" thickBot="1" x14ac:dyDescent="0.3">
      <c r="A17" s="166"/>
      <c r="B17" s="166" t="s">
        <v>567</v>
      </c>
      <c r="C17" s="190" t="str">
        <f t="shared" si="0"/>
        <v>Motorenbenzin</v>
      </c>
      <c r="D17" s="160"/>
      <c r="E17" s="160">
        <v>73</v>
      </c>
      <c r="F17" s="160" t="s">
        <v>100</v>
      </c>
      <c r="G17" s="191">
        <f t="shared" si="1"/>
        <v>0.26279999999999998</v>
      </c>
      <c r="H17" s="191">
        <f t="shared" si="2"/>
        <v>0.26279999999999998</v>
      </c>
      <c r="I17" s="191" t="s">
        <v>448</v>
      </c>
      <c r="J17" s="192"/>
    </row>
    <row r="18" spans="1:10" s="193" customFormat="1" ht="28.05" customHeight="1" thickBot="1" x14ac:dyDescent="0.3">
      <c r="A18" s="166"/>
      <c r="B18" s="166" t="s">
        <v>161</v>
      </c>
      <c r="C18" s="190" t="str">
        <f t="shared" si="0"/>
        <v>Nahwärme-Heizung-DE-2005/en</v>
      </c>
      <c r="D18" s="160"/>
      <c r="E18" s="160">
        <v>63.646000000000001</v>
      </c>
      <c r="F18" s="160" t="s">
        <v>100</v>
      </c>
      <c r="G18" s="191">
        <f t="shared" si="1"/>
        <v>0.22912560000000001</v>
      </c>
      <c r="H18" s="191">
        <f t="shared" si="2"/>
        <v>0.22912560000000001</v>
      </c>
      <c r="I18" s="191" t="s">
        <v>448</v>
      </c>
      <c r="J18" s="192"/>
    </row>
    <row r="19" spans="1:10" s="193" customFormat="1" ht="28.05" customHeight="1" thickBot="1" x14ac:dyDescent="0.3">
      <c r="A19" s="166"/>
      <c r="B19" s="166" t="s">
        <v>425</v>
      </c>
      <c r="C19" s="190" t="str">
        <f t="shared" si="0"/>
        <v>Palmöl-RaffineriePalmöl-ME-0LUC-ID-DE-2020/en</v>
      </c>
      <c r="D19" s="160"/>
      <c r="E19" s="160">
        <v>26.190999999999999</v>
      </c>
      <c r="F19" s="160" t="s">
        <v>100</v>
      </c>
      <c r="G19" s="191">
        <f t="shared" si="1"/>
        <v>9.4287599999999985E-2</v>
      </c>
      <c r="H19" s="191">
        <f t="shared" si="2"/>
        <v>9.4287599999999985E-2</v>
      </c>
      <c r="I19" s="191" t="s">
        <v>448</v>
      </c>
      <c r="J19" s="192"/>
    </row>
    <row r="20" spans="1:10" s="193" customFormat="1" ht="28.05" customHeight="1" thickBot="1" x14ac:dyDescent="0.3">
      <c r="A20" s="192" t="s">
        <v>45</v>
      </c>
      <c r="B20" s="166"/>
      <c r="C20" s="190" t="str">
        <f t="shared" si="0"/>
        <v>Pellets</v>
      </c>
      <c r="D20" s="160">
        <v>3.5999999999999997E-2</v>
      </c>
      <c r="E20" s="160"/>
      <c r="F20" s="160"/>
      <c r="G20" s="191" t="str">
        <f t="shared" si="1"/>
        <v/>
      </c>
      <c r="H20" s="191">
        <f t="shared" si="2"/>
        <v>3.5999999999999997E-2</v>
      </c>
      <c r="I20" s="191" t="s">
        <v>448</v>
      </c>
      <c r="J20" s="192"/>
    </row>
    <row r="21" spans="1:10" s="193" customFormat="1" ht="28.05" customHeight="1" thickBot="1" x14ac:dyDescent="0.3">
      <c r="A21" s="166" t="s">
        <v>75</v>
      </c>
      <c r="B21" s="166"/>
      <c r="C21" s="190" t="str">
        <f t="shared" si="0"/>
        <v>Rohbenzin</v>
      </c>
      <c r="D21" s="160">
        <v>0.26400000000000001</v>
      </c>
      <c r="E21" s="160"/>
      <c r="F21" s="160"/>
      <c r="G21" s="191" t="str">
        <f t="shared" si="1"/>
        <v/>
      </c>
      <c r="H21" s="191">
        <f t="shared" si="2"/>
        <v>0.26400000000000001</v>
      </c>
      <c r="I21" s="191" t="s">
        <v>448</v>
      </c>
      <c r="J21" s="192"/>
    </row>
    <row r="22" spans="1:10" s="193" customFormat="1" ht="28.05" customHeight="1" thickBot="1" x14ac:dyDescent="0.3">
      <c r="A22" s="166"/>
      <c r="B22" s="166" t="s">
        <v>424</v>
      </c>
      <c r="C22" s="190" t="str">
        <f t="shared" si="0"/>
        <v>Rutenhirse-FabrikRutenhirse-EU-Pellets-2020</v>
      </c>
      <c r="D22" s="160"/>
      <c r="E22" s="160">
        <v>7.6980000000000004</v>
      </c>
      <c r="F22" s="160" t="s">
        <v>100</v>
      </c>
      <c r="G22" s="191">
        <f t="shared" si="1"/>
        <v>2.7712800000000003E-2</v>
      </c>
      <c r="H22" s="191">
        <f t="shared" si="2"/>
        <v>2.7712800000000003E-2</v>
      </c>
      <c r="I22" s="191" t="s">
        <v>448</v>
      </c>
      <c r="J22" s="192"/>
    </row>
    <row r="23" spans="1:10" s="193" customFormat="1" ht="28.05" customHeight="1" thickBot="1" x14ac:dyDescent="0.3">
      <c r="A23" s="166" t="s">
        <v>71</v>
      </c>
      <c r="B23" s="166"/>
      <c r="C23" s="190" t="str">
        <f t="shared" si="0"/>
        <v>Steinkohle</v>
      </c>
      <c r="D23" s="160">
        <v>0.33500000000000002</v>
      </c>
      <c r="E23" s="160"/>
      <c r="F23" s="160"/>
      <c r="G23" s="191" t="str">
        <f t="shared" si="1"/>
        <v/>
      </c>
      <c r="H23" s="191">
        <f t="shared" si="2"/>
        <v>0.33500000000000002</v>
      </c>
      <c r="I23" s="191" t="s">
        <v>448</v>
      </c>
      <c r="J23" s="192"/>
    </row>
    <row r="24" spans="1:10" s="193" customFormat="1" ht="28.05" customHeight="1" thickBot="1" x14ac:dyDescent="0.3">
      <c r="A24" s="166"/>
      <c r="B24" s="166" t="s">
        <v>423</v>
      </c>
      <c r="C24" s="190" t="str">
        <f t="shared" si="0"/>
        <v>Stroh-FabrikStroh-EU-Pellets-2020</v>
      </c>
      <c r="D24" s="160"/>
      <c r="E24" s="160">
        <v>5.6050000000000004</v>
      </c>
      <c r="F24" s="160" t="s">
        <v>100</v>
      </c>
      <c r="G24" s="191">
        <f t="shared" si="1"/>
        <v>2.0178000000000001E-2</v>
      </c>
      <c r="H24" s="191">
        <f t="shared" si="2"/>
        <v>2.0178000000000001E-2</v>
      </c>
      <c r="I24" s="191" t="s">
        <v>448</v>
      </c>
      <c r="J24" s="192"/>
    </row>
    <row r="25" spans="1:10" s="193" customFormat="1" ht="28.05" customHeight="1" thickBot="1" x14ac:dyDescent="0.3">
      <c r="A25" s="166"/>
      <c r="B25" s="166" t="s">
        <v>156</v>
      </c>
      <c r="C25" s="190" t="str">
        <f t="shared" si="0"/>
        <v>Strom-Bonus-el-mix-DE-2020</v>
      </c>
      <c r="D25" s="160"/>
      <c r="E25" s="160">
        <v>110.806</v>
      </c>
      <c r="F25" s="160" t="s">
        <v>100</v>
      </c>
      <c r="G25" s="191">
        <f t="shared" si="1"/>
        <v>0.39890159999999997</v>
      </c>
      <c r="H25" s="191">
        <f t="shared" si="2"/>
        <v>0.39890159999999997</v>
      </c>
      <c r="I25" s="191" t="s">
        <v>448</v>
      </c>
      <c r="J25" s="192"/>
    </row>
    <row r="26" spans="1:10" s="193" customFormat="1" ht="28.05" customHeight="1" thickBot="1" x14ac:dyDescent="0.3">
      <c r="A26" s="166"/>
      <c r="B26" s="166" t="s">
        <v>427</v>
      </c>
      <c r="C26" s="190" t="str">
        <f t="shared" si="0"/>
        <v>Wasserstoff-Chem-AnorgH2-DE-2010</v>
      </c>
      <c r="D26" s="160"/>
      <c r="E26" s="160">
        <v>70.745000000000005</v>
      </c>
      <c r="F26" s="160" t="s">
        <v>100</v>
      </c>
      <c r="G26" s="191">
        <f t="shared" si="1"/>
        <v>0.25468200000000002</v>
      </c>
      <c r="H26" s="191">
        <f t="shared" si="2"/>
        <v>0.25468200000000002</v>
      </c>
      <c r="I26" s="191" t="s">
        <v>448</v>
      </c>
      <c r="J26" s="192"/>
    </row>
    <row r="27" spans="1:10" s="193" customFormat="1" ht="28.05" customHeight="1" thickBot="1" x14ac:dyDescent="0.3">
      <c r="A27" s="166"/>
      <c r="B27" s="166" t="s">
        <v>428</v>
      </c>
      <c r="C27" s="190" t="str">
        <f t="shared" si="0"/>
        <v>Wasserstoff-Chem-OrgMe-&gt;H2-Konv-DE-2000</v>
      </c>
      <c r="D27" s="160"/>
      <c r="E27" s="160">
        <v>104.158</v>
      </c>
      <c r="F27" s="160" t="s">
        <v>100</v>
      </c>
      <c r="G27" s="191">
        <f t="shared" si="1"/>
        <v>0.37496879999999999</v>
      </c>
      <c r="H27" s="191">
        <f t="shared" si="2"/>
        <v>0.37496879999999999</v>
      </c>
      <c r="I27" s="191" t="s">
        <v>448</v>
      </c>
      <c r="J27" s="192"/>
    </row>
    <row r="28" spans="1:10" s="193" customFormat="1" ht="28.05" customHeight="1" thickBot="1" x14ac:dyDescent="0.3">
      <c r="A28" s="166"/>
      <c r="B28" s="166"/>
      <c r="C28" s="190" t="str">
        <f t="shared" si="0"/>
        <v>zzz - zu ergänzen</v>
      </c>
      <c r="D28" s="160"/>
      <c r="E28" s="160"/>
      <c r="F28" s="160"/>
      <c r="G28" s="191" t="str">
        <f t="shared" si="1"/>
        <v/>
      </c>
      <c r="H28" s="191" t="str">
        <f t="shared" si="2"/>
        <v/>
      </c>
      <c r="I28" s="191" t="s">
        <v>448</v>
      </c>
      <c r="J28" s="192"/>
    </row>
    <row r="29" spans="1:10" s="193" customFormat="1" ht="28.05" customHeight="1" thickBot="1" x14ac:dyDescent="0.3">
      <c r="A29" s="166"/>
      <c r="B29" s="166"/>
      <c r="C29" s="190" t="str">
        <f t="shared" si="0"/>
        <v>zzz - zu ergänzen</v>
      </c>
      <c r="D29" s="160"/>
      <c r="E29" s="160"/>
      <c r="F29" s="160"/>
      <c r="G29" s="191" t="str">
        <f t="shared" si="1"/>
        <v/>
      </c>
      <c r="H29" s="191" t="str">
        <f t="shared" si="2"/>
        <v/>
      </c>
      <c r="I29" s="191" t="s">
        <v>448</v>
      </c>
      <c r="J29" s="192"/>
    </row>
    <row r="30" spans="1:10" s="193" customFormat="1" ht="28.05" customHeight="1" thickBot="1" x14ac:dyDescent="0.3">
      <c r="A30" s="166"/>
      <c r="B30" s="166"/>
      <c r="C30" s="190" t="str">
        <f t="shared" si="0"/>
        <v>zzz - zu ergänzen</v>
      </c>
      <c r="D30" s="160"/>
      <c r="E30" s="160"/>
      <c r="F30" s="160"/>
      <c r="G30" s="191" t="str">
        <f t="shared" si="1"/>
        <v/>
      </c>
      <c r="H30" s="191" t="str">
        <f t="shared" si="2"/>
        <v/>
      </c>
      <c r="I30" s="191" t="s">
        <v>448</v>
      </c>
      <c r="J30" s="192"/>
    </row>
    <row r="31" spans="1:10" s="193" customFormat="1" ht="28.05" customHeight="1" thickBot="1" x14ac:dyDescent="0.3">
      <c r="A31" s="166"/>
      <c r="B31" s="166"/>
      <c r="C31" s="190" t="str">
        <f t="shared" si="0"/>
        <v>zzz - zu ergänzen</v>
      </c>
      <c r="D31" s="160"/>
      <c r="E31" s="195"/>
      <c r="F31" s="195"/>
      <c r="G31" s="191" t="str">
        <f t="shared" si="1"/>
        <v/>
      </c>
      <c r="H31" s="191" t="str">
        <f t="shared" si="2"/>
        <v/>
      </c>
      <c r="I31" s="191" t="s">
        <v>448</v>
      </c>
      <c r="J31" s="192"/>
    </row>
    <row r="32" spans="1:10" s="193" customFormat="1" ht="28.05" customHeight="1" thickBot="1" x14ac:dyDescent="0.3">
      <c r="A32" s="166"/>
      <c r="B32" s="166"/>
      <c r="C32" s="190" t="str">
        <f t="shared" si="0"/>
        <v>zzz - zu ergänzen</v>
      </c>
      <c r="D32" s="160"/>
      <c r="E32" s="160"/>
      <c r="F32" s="160"/>
      <c r="G32" s="191" t="str">
        <f t="shared" si="1"/>
        <v/>
      </c>
      <c r="H32" s="191" t="str">
        <f t="shared" si="2"/>
        <v/>
      </c>
      <c r="I32" s="191" t="s">
        <v>448</v>
      </c>
      <c r="J32" s="192"/>
    </row>
    <row r="33" spans="1:10" s="193" customFormat="1" ht="28.05" customHeight="1" thickBot="1" x14ac:dyDescent="0.3">
      <c r="A33" s="166"/>
      <c r="B33" s="166"/>
      <c r="C33" s="190" t="str">
        <f t="shared" si="0"/>
        <v>zzz - zu ergänzen</v>
      </c>
      <c r="D33" s="160"/>
      <c r="E33" s="160"/>
      <c r="F33" s="160"/>
      <c r="G33" s="191" t="str">
        <f t="shared" si="1"/>
        <v/>
      </c>
      <c r="H33" s="191" t="str">
        <f t="shared" si="2"/>
        <v/>
      </c>
      <c r="I33" s="191" t="s">
        <v>448</v>
      </c>
      <c r="J33" s="192"/>
    </row>
    <row r="34" spans="1:10" s="193" customFormat="1" ht="28.05" customHeight="1" thickBot="1" x14ac:dyDescent="0.3">
      <c r="A34" s="166"/>
      <c r="B34" s="166"/>
      <c r="C34" s="190" t="str">
        <f t="shared" si="0"/>
        <v>zzz - zu ergänzen</v>
      </c>
      <c r="D34" s="160"/>
      <c r="E34" s="160"/>
      <c r="F34" s="160"/>
      <c r="G34" s="191" t="str">
        <f t="shared" si="1"/>
        <v/>
      </c>
      <c r="H34" s="191" t="str">
        <f t="shared" si="2"/>
        <v/>
      </c>
      <c r="I34" s="191" t="s">
        <v>448</v>
      </c>
      <c r="J34" s="192"/>
    </row>
    <row r="35" spans="1:10" s="193" customFormat="1" ht="28.05" customHeight="1" thickBot="1" x14ac:dyDescent="0.3">
      <c r="A35" s="166"/>
      <c r="B35" s="166"/>
      <c r="C35" s="190" t="str">
        <f t="shared" si="0"/>
        <v>zzz - zu ergänzen</v>
      </c>
      <c r="D35" s="160"/>
      <c r="E35" s="160"/>
      <c r="F35" s="160"/>
      <c r="G35" s="191" t="str">
        <f t="shared" si="1"/>
        <v/>
      </c>
      <c r="H35" s="191" t="str">
        <f t="shared" si="2"/>
        <v/>
      </c>
      <c r="I35" s="191" t="s">
        <v>448</v>
      </c>
      <c r="J35" s="192"/>
    </row>
    <row r="36" spans="1:10" s="193" customFormat="1" ht="28.05" customHeight="1" thickBot="1" x14ac:dyDescent="0.3">
      <c r="A36" s="166"/>
      <c r="B36" s="166"/>
      <c r="C36" s="190" t="str">
        <f t="shared" ref="C36:C67" si="3">IF(AND(A36="",B36=""),"zzz - zu ergänzen",IF(A36&lt;&gt;"",A36,B36))</f>
        <v>zzz - zu ergänzen</v>
      </c>
      <c r="D36" s="160"/>
      <c r="E36" s="160"/>
      <c r="F36" s="160"/>
      <c r="G36" s="191" t="str">
        <f t="shared" ref="G36:G67" si="4">IF(E36&lt;&gt;"",E36*3600/1000000,"")</f>
        <v/>
      </c>
      <c r="H36" s="191" t="str">
        <f t="shared" ref="H36:H67" si="5">IF(D36&lt;&gt;"",D36,G36)</f>
        <v/>
      </c>
      <c r="I36" s="191" t="s">
        <v>448</v>
      </c>
      <c r="J36" s="192"/>
    </row>
    <row r="37" spans="1:10" s="193" customFormat="1" ht="28.05" customHeight="1" thickBot="1" x14ac:dyDescent="0.3">
      <c r="A37" s="166"/>
      <c r="B37" s="166"/>
      <c r="C37" s="190" t="str">
        <f t="shared" si="3"/>
        <v>zzz - zu ergänzen</v>
      </c>
      <c r="D37" s="160"/>
      <c r="E37" s="160"/>
      <c r="F37" s="160"/>
      <c r="G37" s="191" t="str">
        <f t="shared" si="4"/>
        <v/>
      </c>
      <c r="H37" s="191" t="str">
        <f t="shared" si="5"/>
        <v/>
      </c>
      <c r="I37" s="191" t="s">
        <v>448</v>
      </c>
      <c r="J37" s="192"/>
    </row>
    <row r="38" spans="1:10" s="193" customFormat="1" ht="28.05" customHeight="1" thickBot="1" x14ac:dyDescent="0.3">
      <c r="A38" s="166"/>
      <c r="B38" s="166"/>
      <c r="C38" s="190" t="str">
        <f t="shared" si="3"/>
        <v>zzz - zu ergänzen</v>
      </c>
      <c r="D38" s="160"/>
      <c r="E38" s="160"/>
      <c r="F38" s="160"/>
      <c r="G38" s="191" t="str">
        <f t="shared" si="4"/>
        <v/>
      </c>
      <c r="H38" s="191" t="str">
        <f t="shared" si="5"/>
        <v/>
      </c>
      <c r="I38" s="191" t="s">
        <v>448</v>
      </c>
      <c r="J38" s="192"/>
    </row>
    <row r="39" spans="1:10" s="193" customFormat="1" ht="28.05" customHeight="1" thickBot="1" x14ac:dyDescent="0.3">
      <c r="A39" s="166"/>
      <c r="B39" s="166"/>
      <c r="C39" s="190" t="str">
        <f t="shared" si="3"/>
        <v>zzz - zu ergänzen</v>
      </c>
      <c r="D39" s="160"/>
      <c r="E39" s="160"/>
      <c r="F39" s="160"/>
      <c r="G39" s="191" t="str">
        <f t="shared" si="4"/>
        <v/>
      </c>
      <c r="H39" s="191" t="str">
        <f t="shared" si="5"/>
        <v/>
      </c>
      <c r="I39" s="191" t="s">
        <v>448</v>
      </c>
      <c r="J39" s="192"/>
    </row>
    <row r="40" spans="1:10" s="193" customFormat="1" ht="28.05" customHeight="1" thickBot="1" x14ac:dyDescent="0.3">
      <c r="A40" s="166"/>
      <c r="B40" s="166"/>
      <c r="C40" s="190" t="str">
        <f t="shared" si="3"/>
        <v>zzz - zu ergänzen</v>
      </c>
      <c r="D40" s="160"/>
      <c r="E40" s="160"/>
      <c r="F40" s="160"/>
      <c r="G40" s="191" t="str">
        <f t="shared" si="4"/>
        <v/>
      </c>
      <c r="H40" s="191" t="str">
        <f t="shared" si="5"/>
        <v/>
      </c>
      <c r="I40" s="191" t="s">
        <v>448</v>
      </c>
      <c r="J40" s="192"/>
    </row>
    <row r="41" spans="1:10" s="193" customFormat="1" ht="28.05" customHeight="1" thickBot="1" x14ac:dyDescent="0.3">
      <c r="A41" s="166"/>
      <c r="B41" s="166"/>
      <c r="C41" s="190" t="str">
        <f t="shared" si="3"/>
        <v>zzz - zu ergänzen</v>
      </c>
      <c r="D41" s="160"/>
      <c r="E41" s="160"/>
      <c r="F41" s="160"/>
      <c r="G41" s="191" t="str">
        <f t="shared" si="4"/>
        <v/>
      </c>
      <c r="H41" s="191" t="str">
        <f t="shared" si="5"/>
        <v/>
      </c>
      <c r="I41" s="191" t="s">
        <v>448</v>
      </c>
      <c r="J41" s="192"/>
    </row>
    <row r="42" spans="1:10" s="193" customFormat="1" ht="28.05" customHeight="1" thickBot="1" x14ac:dyDescent="0.3">
      <c r="A42" s="166"/>
      <c r="B42" s="166"/>
      <c r="C42" s="190" t="str">
        <f t="shared" si="3"/>
        <v>zzz - zu ergänzen</v>
      </c>
      <c r="D42" s="160"/>
      <c r="E42" s="160"/>
      <c r="F42" s="160"/>
      <c r="G42" s="191" t="str">
        <f t="shared" si="4"/>
        <v/>
      </c>
      <c r="H42" s="191" t="str">
        <f t="shared" si="5"/>
        <v/>
      </c>
      <c r="I42" s="191" t="s">
        <v>448</v>
      </c>
      <c r="J42" s="192"/>
    </row>
    <row r="43" spans="1:10" s="193" customFormat="1" ht="28.05" customHeight="1" thickBot="1" x14ac:dyDescent="0.3">
      <c r="A43" s="166"/>
      <c r="B43" s="166"/>
      <c r="C43" s="190" t="str">
        <f t="shared" si="3"/>
        <v>zzz - zu ergänzen</v>
      </c>
      <c r="D43" s="160"/>
      <c r="E43" s="160"/>
      <c r="F43" s="160"/>
      <c r="G43" s="191" t="str">
        <f t="shared" si="4"/>
        <v/>
      </c>
      <c r="H43" s="191" t="str">
        <f t="shared" si="5"/>
        <v/>
      </c>
      <c r="I43" s="191" t="s">
        <v>448</v>
      </c>
      <c r="J43" s="192"/>
    </row>
    <row r="44" spans="1:10" s="193" customFormat="1" ht="28.05" customHeight="1" thickBot="1" x14ac:dyDescent="0.3">
      <c r="A44" s="166"/>
      <c r="B44" s="166"/>
      <c r="C44" s="190" t="str">
        <f t="shared" si="3"/>
        <v>zzz - zu ergänzen</v>
      </c>
      <c r="D44" s="160"/>
      <c r="E44" s="160"/>
      <c r="F44" s="160"/>
      <c r="G44" s="191" t="str">
        <f t="shared" si="4"/>
        <v/>
      </c>
      <c r="H44" s="191" t="str">
        <f t="shared" si="5"/>
        <v/>
      </c>
      <c r="I44" s="191" t="s">
        <v>448</v>
      </c>
      <c r="J44" s="192"/>
    </row>
    <row r="45" spans="1:10" s="193" customFormat="1" ht="28.05" customHeight="1" thickBot="1" x14ac:dyDescent="0.3">
      <c r="A45" s="166"/>
      <c r="B45" s="166"/>
      <c r="C45" s="190" t="str">
        <f t="shared" si="3"/>
        <v>zzz - zu ergänzen</v>
      </c>
      <c r="D45" s="160"/>
      <c r="E45" s="160"/>
      <c r="F45" s="160"/>
      <c r="G45" s="191" t="str">
        <f t="shared" si="4"/>
        <v/>
      </c>
      <c r="H45" s="191" t="str">
        <f t="shared" si="5"/>
        <v/>
      </c>
      <c r="I45" s="191" t="s">
        <v>448</v>
      </c>
      <c r="J45" s="192"/>
    </row>
    <row r="46" spans="1:10" s="193" customFormat="1" ht="28.05" customHeight="1" thickBot="1" x14ac:dyDescent="0.3">
      <c r="A46" s="166"/>
      <c r="B46" s="166"/>
      <c r="C46" s="190" t="str">
        <f t="shared" si="3"/>
        <v>zzz - zu ergänzen</v>
      </c>
      <c r="D46" s="160"/>
      <c r="E46" s="160"/>
      <c r="F46" s="160"/>
      <c r="G46" s="191" t="str">
        <f t="shared" si="4"/>
        <v/>
      </c>
      <c r="H46" s="191" t="str">
        <f t="shared" si="5"/>
        <v/>
      </c>
      <c r="I46" s="191" t="s">
        <v>448</v>
      </c>
      <c r="J46" s="192"/>
    </row>
    <row r="47" spans="1:10" s="193" customFormat="1" ht="28.05" customHeight="1" thickBot="1" x14ac:dyDescent="0.3">
      <c r="A47" s="166"/>
      <c r="B47" s="166"/>
      <c r="C47" s="190" t="str">
        <f t="shared" si="3"/>
        <v>zzz - zu ergänzen</v>
      </c>
      <c r="D47" s="160"/>
      <c r="E47" s="160"/>
      <c r="F47" s="160"/>
      <c r="G47" s="191" t="str">
        <f t="shared" si="4"/>
        <v/>
      </c>
      <c r="H47" s="191" t="str">
        <f t="shared" si="5"/>
        <v/>
      </c>
      <c r="I47" s="191" t="s">
        <v>448</v>
      </c>
      <c r="J47" s="192"/>
    </row>
    <row r="48" spans="1:10" s="193" customFormat="1" ht="28.05" customHeight="1" thickBot="1" x14ac:dyDescent="0.3">
      <c r="A48" s="166"/>
      <c r="B48" s="166"/>
      <c r="C48" s="190" t="str">
        <f t="shared" si="3"/>
        <v>zzz - zu ergänzen</v>
      </c>
      <c r="D48" s="160"/>
      <c r="E48" s="160"/>
      <c r="F48" s="160"/>
      <c r="G48" s="191" t="str">
        <f t="shared" si="4"/>
        <v/>
      </c>
      <c r="H48" s="191" t="str">
        <f t="shared" si="5"/>
        <v/>
      </c>
      <c r="I48" s="191" t="s">
        <v>448</v>
      </c>
      <c r="J48" s="192"/>
    </row>
    <row r="49" spans="1:11" s="193" customFormat="1" ht="28.05" customHeight="1" thickBot="1" x14ac:dyDescent="0.3">
      <c r="A49" s="166"/>
      <c r="B49" s="166"/>
      <c r="C49" s="190" t="str">
        <f t="shared" si="3"/>
        <v>zzz - zu ergänzen</v>
      </c>
      <c r="D49" s="160"/>
      <c r="E49" s="160"/>
      <c r="F49" s="160"/>
      <c r="G49" s="191" t="str">
        <f t="shared" si="4"/>
        <v/>
      </c>
      <c r="H49" s="191" t="str">
        <f t="shared" si="5"/>
        <v/>
      </c>
      <c r="I49" s="191" t="s">
        <v>448</v>
      </c>
      <c r="J49" s="192"/>
    </row>
    <row r="50" spans="1:11" s="193" customFormat="1" ht="28.05" customHeight="1" thickBot="1" x14ac:dyDescent="0.3">
      <c r="A50" s="166"/>
      <c r="B50" s="166"/>
      <c r="C50" s="190" t="str">
        <f t="shared" si="3"/>
        <v>zzz - zu ergänzen</v>
      </c>
      <c r="D50" s="160"/>
      <c r="E50" s="160"/>
      <c r="F50" s="160"/>
      <c r="G50" s="191" t="str">
        <f t="shared" si="4"/>
        <v/>
      </c>
      <c r="H50" s="191" t="str">
        <f t="shared" si="5"/>
        <v/>
      </c>
      <c r="I50" s="191" t="s">
        <v>448</v>
      </c>
      <c r="J50" s="192"/>
    </row>
    <row r="51" spans="1:11" s="193" customFormat="1" ht="28.05" customHeight="1" thickBot="1" x14ac:dyDescent="0.3">
      <c r="A51" s="166"/>
      <c r="B51" s="166"/>
      <c r="C51" s="190" t="str">
        <f t="shared" si="3"/>
        <v>zzz - zu ergänzen</v>
      </c>
      <c r="D51" s="160"/>
      <c r="E51" s="160"/>
      <c r="F51" s="160"/>
      <c r="G51" s="191" t="str">
        <f t="shared" si="4"/>
        <v/>
      </c>
      <c r="H51" s="191" t="str">
        <f t="shared" si="5"/>
        <v/>
      </c>
      <c r="I51" s="191" t="s">
        <v>448</v>
      </c>
      <c r="J51" s="192"/>
    </row>
    <row r="52" spans="1:11" s="193" customFormat="1" ht="28.05" customHeight="1" thickBot="1" x14ac:dyDescent="0.3">
      <c r="A52" s="166"/>
      <c r="B52" s="166"/>
      <c r="C52" s="190" t="str">
        <f t="shared" si="3"/>
        <v>zzz - zu ergänzen</v>
      </c>
      <c r="D52" s="160"/>
      <c r="E52" s="160"/>
      <c r="F52" s="160"/>
      <c r="G52" s="191" t="str">
        <f t="shared" si="4"/>
        <v/>
      </c>
      <c r="H52" s="191" t="str">
        <f t="shared" si="5"/>
        <v/>
      </c>
      <c r="I52" s="191" t="s">
        <v>448</v>
      </c>
      <c r="J52" s="192"/>
    </row>
    <row r="53" spans="1:11" s="193" customFormat="1" ht="28.05" customHeight="1" thickBot="1" x14ac:dyDescent="0.3">
      <c r="A53" s="166"/>
      <c r="B53" s="166"/>
      <c r="C53" s="190" t="str">
        <f t="shared" si="3"/>
        <v>zzz - zu ergänzen</v>
      </c>
      <c r="D53" s="160"/>
      <c r="E53" s="160"/>
      <c r="F53" s="160"/>
      <c r="G53" s="191" t="str">
        <f t="shared" si="4"/>
        <v/>
      </c>
      <c r="H53" s="191" t="str">
        <f t="shared" si="5"/>
        <v/>
      </c>
      <c r="I53" s="191" t="s">
        <v>448</v>
      </c>
      <c r="J53" s="192"/>
    </row>
    <row r="54" spans="1:11" s="193" customFormat="1" ht="28.05" customHeight="1" thickBot="1" x14ac:dyDescent="0.3">
      <c r="A54" s="166"/>
      <c r="B54" s="166"/>
      <c r="C54" s="190" t="str">
        <f t="shared" si="3"/>
        <v>zzz - zu ergänzen</v>
      </c>
      <c r="D54" s="160"/>
      <c r="E54" s="160"/>
      <c r="F54" s="160"/>
      <c r="G54" s="191" t="str">
        <f t="shared" si="4"/>
        <v/>
      </c>
      <c r="H54" s="191" t="str">
        <f t="shared" si="5"/>
        <v/>
      </c>
      <c r="I54" s="191" t="s">
        <v>448</v>
      </c>
      <c r="J54" s="192"/>
    </row>
    <row r="55" spans="1:11" s="193" customFormat="1" ht="28.05" customHeight="1" thickBot="1" x14ac:dyDescent="0.3">
      <c r="A55" s="166"/>
      <c r="B55" s="166"/>
      <c r="C55" s="190" t="str">
        <f t="shared" si="3"/>
        <v>zzz - zu ergänzen</v>
      </c>
      <c r="D55" s="160"/>
      <c r="E55" s="160"/>
      <c r="F55" s="160"/>
      <c r="G55" s="191" t="str">
        <f t="shared" si="4"/>
        <v/>
      </c>
      <c r="H55" s="191" t="str">
        <f t="shared" si="5"/>
        <v/>
      </c>
      <c r="I55" s="191" t="s">
        <v>448</v>
      </c>
      <c r="J55" s="192"/>
    </row>
    <row r="56" spans="1:11" s="193" customFormat="1" ht="28.05" customHeight="1" thickBot="1" x14ac:dyDescent="0.3">
      <c r="A56" s="166"/>
      <c r="B56" s="166"/>
      <c r="C56" s="190" t="str">
        <f t="shared" si="3"/>
        <v>zzz - zu ergänzen</v>
      </c>
      <c r="D56" s="160"/>
      <c r="E56" s="160"/>
      <c r="F56" s="160"/>
      <c r="G56" s="191" t="str">
        <f t="shared" si="4"/>
        <v/>
      </c>
      <c r="H56" s="191" t="str">
        <f t="shared" si="5"/>
        <v/>
      </c>
      <c r="I56" s="191" t="s">
        <v>448</v>
      </c>
      <c r="J56" s="192"/>
    </row>
    <row r="57" spans="1:11" s="193" customFormat="1" ht="28.05" customHeight="1" thickBot="1" x14ac:dyDescent="0.3">
      <c r="A57" s="166"/>
      <c r="B57" s="166"/>
      <c r="C57" s="190" t="str">
        <f t="shared" si="3"/>
        <v>zzz - zu ergänzen</v>
      </c>
      <c r="D57" s="160"/>
      <c r="E57" s="195"/>
      <c r="F57" s="195"/>
      <c r="G57" s="191" t="str">
        <f t="shared" si="4"/>
        <v/>
      </c>
      <c r="H57" s="191" t="str">
        <f t="shared" si="5"/>
        <v/>
      </c>
      <c r="I57" s="191" t="s">
        <v>448</v>
      </c>
      <c r="J57" s="192"/>
    </row>
    <row r="58" spans="1:11" s="193" customFormat="1" ht="28.05" customHeight="1" thickBot="1" x14ac:dyDescent="0.3">
      <c r="A58" s="166"/>
      <c r="B58" s="166"/>
      <c r="C58" s="190" t="str">
        <f t="shared" si="3"/>
        <v>zzz - zu ergänzen</v>
      </c>
      <c r="D58" s="160"/>
      <c r="E58" s="195"/>
      <c r="F58" s="195"/>
      <c r="G58" s="191" t="str">
        <f t="shared" si="4"/>
        <v/>
      </c>
      <c r="H58" s="191" t="str">
        <f t="shared" si="5"/>
        <v/>
      </c>
      <c r="I58" s="191" t="s">
        <v>448</v>
      </c>
      <c r="J58" s="192"/>
    </row>
    <row r="59" spans="1:11" s="193" customFormat="1" ht="28.05" customHeight="1" thickBot="1" x14ac:dyDescent="0.3">
      <c r="A59" s="166"/>
      <c r="B59" s="166"/>
      <c r="C59" s="190" t="str">
        <f t="shared" si="3"/>
        <v>zzz - zu ergänzen</v>
      </c>
      <c r="D59" s="160"/>
      <c r="E59" s="160"/>
      <c r="F59" s="160"/>
      <c r="G59" s="191" t="str">
        <f t="shared" si="4"/>
        <v/>
      </c>
      <c r="H59" s="191" t="str">
        <f t="shared" si="5"/>
        <v/>
      </c>
      <c r="I59" s="191" t="s">
        <v>448</v>
      </c>
      <c r="J59" s="192"/>
    </row>
    <row r="60" spans="1:11" s="193" customFormat="1" ht="28.05" customHeight="1" thickBot="1" x14ac:dyDescent="0.3">
      <c r="A60" s="166"/>
      <c r="B60" s="166"/>
      <c r="C60" s="190" t="str">
        <f t="shared" si="3"/>
        <v>zzz - zu ergänzen</v>
      </c>
      <c r="D60" s="160"/>
      <c r="E60" s="160"/>
      <c r="F60" s="160"/>
      <c r="G60" s="191" t="str">
        <f t="shared" si="4"/>
        <v/>
      </c>
      <c r="H60" s="191" t="str">
        <f t="shared" si="5"/>
        <v/>
      </c>
      <c r="I60" s="191" t="s">
        <v>448</v>
      </c>
      <c r="J60" s="192"/>
      <c r="K60" s="196"/>
    </row>
    <row r="61" spans="1:11" s="193" customFormat="1" ht="28.05" customHeight="1" thickBot="1" x14ac:dyDescent="0.3">
      <c r="A61" s="166"/>
      <c r="B61" s="166"/>
      <c r="C61" s="190" t="str">
        <f t="shared" si="3"/>
        <v>zzz - zu ergänzen</v>
      </c>
      <c r="D61" s="160"/>
      <c r="E61" s="160"/>
      <c r="F61" s="160"/>
      <c r="G61" s="191" t="str">
        <f t="shared" si="4"/>
        <v/>
      </c>
      <c r="H61" s="191" t="str">
        <f t="shared" si="5"/>
        <v/>
      </c>
      <c r="I61" s="191" t="s">
        <v>448</v>
      </c>
      <c r="J61" s="192"/>
    </row>
    <row r="62" spans="1:11" s="193" customFormat="1" ht="28.05" customHeight="1" thickBot="1" x14ac:dyDescent="0.3">
      <c r="A62" s="166"/>
      <c r="B62" s="166"/>
      <c r="C62" s="190" t="str">
        <f t="shared" si="3"/>
        <v>zzz - zu ergänzen</v>
      </c>
      <c r="D62" s="160"/>
      <c r="E62" s="160"/>
      <c r="F62" s="160"/>
      <c r="G62" s="191" t="str">
        <f t="shared" si="4"/>
        <v/>
      </c>
      <c r="H62" s="191" t="str">
        <f t="shared" si="5"/>
        <v/>
      </c>
      <c r="I62" s="191" t="s">
        <v>448</v>
      </c>
      <c r="J62" s="192"/>
    </row>
    <row r="63" spans="1:11" s="193" customFormat="1" ht="28.05" customHeight="1" thickBot="1" x14ac:dyDescent="0.3">
      <c r="A63" s="166"/>
      <c r="B63" s="166"/>
      <c r="C63" s="190" t="str">
        <f t="shared" si="3"/>
        <v>zzz - zu ergänzen</v>
      </c>
      <c r="D63" s="160"/>
      <c r="E63" s="160"/>
      <c r="F63" s="160"/>
      <c r="G63" s="191" t="str">
        <f t="shared" si="4"/>
        <v/>
      </c>
      <c r="H63" s="191" t="str">
        <f t="shared" si="5"/>
        <v/>
      </c>
      <c r="I63" s="191" t="s">
        <v>448</v>
      </c>
      <c r="J63" s="192"/>
    </row>
    <row r="64" spans="1:11" s="193" customFormat="1" ht="28.05" customHeight="1" thickBot="1" x14ac:dyDescent="0.3">
      <c r="A64" s="166"/>
      <c r="B64" s="166"/>
      <c r="C64" s="190" t="str">
        <f t="shared" si="3"/>
        <v>zzz - zu ergänzen</v>
      </c>
      <c r="D64" s="160"/>
      <c r="E64" s="160"/>
      <c r="F64" s="160"/>
      <c r="G64" s="191" t="str">
        <f t="shared" si="4"/>
        <v/>
      </c>
      <c r="H64" s="191" t="str">
        <f t="shared" si="5"/>
        <v/>
      </c>
      <c r="I64" s="191" t="s">
        <v>448</v>
      </c>
      <c r="J64" s="192"/>
    </row>
    <row r="65" spans="1:10" s="193" customFormat="1" ht="28.05" customHeight="1" thickBot="1" x14ac:dyDescent="0.3">
      <c r="A65" s="166"/>
      <c r="B65" s="166"/>
      <c r="C65" s="190" t="str">
        <f t="shared" si="3"/>
        <v>zzz - zu ergänzen</v>
      </c>
      <c r="D65" s="160"/>
      <c r="E65" s="160"/>
      <c r="F65" s="160"/>
      <c r="G65" s="191" t="str">
        <f t="shared" si="4"/>
        <v/>
      </c>
      <c r="H65" s="191" t="str">
        <f t="shared" si="5"/>
        <v/>
      </c>
      <c r="I65" s="191" t="s">
        <v>448</v>
      </c>
      <c r="J65" s="192"/>
    </row>
    <row r="66" spans="1:10" s="193" customFormat="1" ht="28.05" customHeight="1" thickBot="1" x14ac:dyDescent="0.3">
      <c r="A66" s="166"/>
      <c r="B66" s="166"/>
      <c r="C66" s="190" t="str">
        <f t="shared" si="3"/>
        <v>zzz - zu ergänzen</v>
      </c>
      <c r="D66" s="160"/>
      <c r="E66" s="160"/>
      <c r="F66" s="160"/>
      <c r="G66" s="191" t="str">
        <f t="shared" si="4"/>
        <v/>
      </c>
      <c r="H66" s="191" t="str">
        <f t="shared" si="5"/>
        <v/>
      </c>
      <c r="I66" s="191" t="s">
        <v>448</v>
      </c>
      <c r="J66" s="192"/>
    </row>
    <row r="67" spans="1:10" s="193" customFormat="1" ht="28.05" customHeight="1" thickBot="1" x14ac:dyDescent="0.3">
      <c r="A67" s="166"/>
      <c r="B67" s="166"/>
      <c r="C67" s="190" t="str">
        <f t="shared" si="3"/>
        <v>zzz - zu ergänzen</v>
      </c>
      <c r="D67" s="160"/>
      <c r="E67" s="160"/>
      <c r="F67" s="160"/>
      <c r="G67" s="191" t="str">
        <f t="shared" si="4"/>
        <v/>
      </c>
      <c r="H67" s="191" t="str">
        <f t="shared" si="5"/>
        <v/>
      </c>
      <c r="I67" s="191" t="s">
        <v>448</v>
      </c>
      <c r="J67" s="192"/>
    </row>
    <row r="68" spans="1:10" s="193" customFormat="1" ht="28.05" customHeight="1" thickBot="1" x14ac:dyDescent="0.3">
      <c r="A68" s="166"/>
      <c r="B68" s="166"/>
      <c r="C68" s="190" t="str">
        <f t="shared" ref="C68:C99" si="6">IF(AND(A68="",B68=""),"zzz - zu ergänzen",IF(A68&lt;&gt;"",A68,B68))</f>
        <v>zzz - zu ergänzen</v>
      </c>
      <c r="D68" s="160"/>
      <c r="E68" s="160"/>
      <c r="F68" s="160"/>
      <c r="G68" s="191" t="str">
        <f t="shared" ref="G68:G99" si="7">IF(E68&lt;&gt;"",E68*3600/1000000,"")</f>
        <v/>
      </c>
      <c r="H68" s="191" t="str">
        <f t="shared" ref="H68:H99" si="8">IF(D68&lt;&gt;"",D68,G68)</f>
        <v/>
      </c>
      <c r="I68" s="191" t="s">
        <v>448</v>
      </c>
      <c r="J68" s="192"/>
    </row>
    <row r="69" spans="1:10" s="193" customFormat="1" ht="28.05" customHeight="1" thickBot="1" x14ac:dyDescent="0.3">
      <c r="A69" s="166"/>
      <c r="B69" s="166"/>
      <c r="C69" s="190" t="str">
        <f t="shared" si="6"/>
        <v>zzz - zu ergänzen</v>
      </c>
      <c r="D69" s="160"/>
      <c r="E69" s="160"/>
      <c r="F69" s="160"/>
      <c r="G69" s="191" t="str">
        <f t="shared" si="7"/>
        <v/>
      </c>
      <c r="H69" s="191" t="str">
        <f t="shared" si="8"/>
        <v/>
      </c>
      <c r="I69" s="191" t="s">
        <v>448</v>
      </c>
      <c r="J69" s="192"/>
    </row>
    <row r="70" spans="1:10" s="193" customFormat="1" ht="28.05" customHeight="1" thickBot="1" x14ac:dyDescent="0.3">
      <c r="A70" s="166"/>
      <c r="B70" s="166"/>
      <c r="C70" s="190" t="str">
        <f t="shared" si="6"/>
        <v>zzz - zu ergänzen</v>
      </c>
      <c r="D70" s="160"/>
      <c r="E70" s="160"/>
      <c r="F70" s="160"/>
      <c r="G70" s="191" t="str">
        <f t="shared" si="7"/>
        <v/>
      </c>
      <c r="H70" s="191" t="str">
        <f t="shared" si="8"/>
        <v/>
      </c>
      <c r="I70" s="191" t="s">
        <v>448</v>
      </c>
      <c r="J70" s="192"/>
    </row>
    <row r="71" spans="1:10" s="193" customFormat="1" ht="28.05" customHeight="1" thickBot="1" x14ac:dyDescent="0.3">
      <c r="A71" s="166"/>
      <c r="B71" s="166"/>
      <c r="C71" s="190" t="str">
        <f t="shared" si="6"/>
        <v>zzz - zu ergänzen</v>
      </c>
      <c r="D71" s="160"/>
      <c r="E71" s="160"/>
      <c r="F71" s="160"/>
      <c r="G71" s="191" t="str">
        <f t="shared" si="7"/>
        <v/>
      </c>
      <c r="H71" s="191" t="str">
        <f t="shared" si="8"/>
        <v/>
      </c>
      <c r="I71" s="191" t="s">
        <v>448</v>
      </c>
      <c r="J71" s="192"/>
    </row>
    <row r="72" spans="1:10" s="193" customFormat="1" ht="28.05" customHeight="1" thickBot="1" x14ac:dyDescent="0.3">
      <c r="A72" s="166"/>
      <c r="B72" s="166"/>
      <c r="C72" s="190" t="str">
        <f t="shared" si="6"/>
        <v>zzz - zu ergänzen</v>
      </c>
      <c r="D72" s="160"/>
      <c r="E72" s="195"/>
      <c r="F72" s="195"/>
      <c r="G72" s="191" t="str">
        <f t="shared" si="7"/>
        <v/>
      </c>
      <c r="H72" s="191" t="str">
        <f t="shared" si="8"/>
        <v/>
      </c>
      <c r="I72" s="191" t="s">
        <v>448</v>
      </c>
      <c r="J72" s="192"/>
    </row>
    <row r="73" spans="1:10" s="193" customFormat="1" ht="28.05" customHeight="1" thickBot="1" x14ac:dyDescent="0.3">
      <c r="A73" s="166"/>
      <c r="B73" s="166"/>
      <c r="C73" s="190" t="str">
        <f t="shared" si="6"/>
        <v>zzz - zu ergänzen</v>
      </c>
      <c r="D73" s="160"/>
      <c r="E73" s="160"/>
      <c r="F73" s="160"/>
      <c r="G73" s="191" t="str">
        <f t="shared" si="7"/>
        <v/>
      </c>
      <c r="H73" s="191" t="str">
        <f t="shared" si="8"/>
        <v/>
      </c>
      <c r="I73" s="191" t="s">
        <v>448</v>
      </c>
      <c r="J73" s="192"/>
    </row>
    <row r="74" spans="1:10" s="193" customFormat="1" ht="28.05" customHeight="1" thickBot="1" x14ac:dyDescent="0.3">
      <c r="A74" s="166"/>
      <c r="B74" s="166"/>
      <c r="C74" s="190" t="str">
        <f t="shared" si="6"/>
        <v>zzz - zu ergänzen</v>
      </c>
      <c r="D74" s="160"/>
      <c r="E74" s="160"/>
      <c r="F74" s="160"/>
      <c r="G74" s="191" t="str">
        <f t="shared" si="7"/>
        <v/>
      </c>
      <c r="H74" s="191" t="str">
        <f t="shared" si="8"/>
        <v/>
      </c>
      <c r="I74" s="191" t="s">
        <v>448</v>
      </c>
      <c r="J74" s="192"/>
    </row>
    <row r="75" spans="1:10" s="193" customFormat="1" ht="28.05" customHeight="1" thickBot="1" x14ac:dyDescent="0.3">
      <c r="A75" s="166"/>
      <c r="B75" s="166"/>
      <c r="C75" s="190" t="str">
        <f t="shared" si="6"/>
        <v>zzz - zu ergänzen</v>
      </c>
      <c r="D75" s="160"/>
      <c r="E75" s="160"/>
      <c r="F75" s="160"/>
      <c r="G75" s="191" t="str">
        <f t="shared" si="7"/>
        <v/>
      </c>
      <c r="H75" s="191" t="str">
        <f t="shared" si="8"/>
        <v/>
      </c>
      <c r="I75" s="191" t="s">
        <v>448</v>
      </c>
      <c r="J75" s="192"/>
    </row>
    <row r="76" spans="1:10" s="193" customFormat="1" ht="28.05" customHeight="1" thickBot="1" x14ac:dyDescent="0.3">
      <c r="A76" s="166"/>
      <c r="B76" s="166"/>
      <c r="C76" s="190" t="str">
        <f t="shared" si="6"/>
        <v>zzz - zu ergänzen</v>
      </c>
      <c r="D76" s="160"/>
      <c r="E76" s="160"/>
      <c r="F76" s="160"/>
      <c r="G76" s="191" t="str">
        <f t="shared" si="7"/>
        <v/>
      </c>
      <c r="H76" s="191" t="str">
        <f t="shared" si="8"/>
        <v/>
      </c>
      <c r="I76" s="191" t="s">
        <v>448</v>
      </c>
      <c r="J76" s="192"/>
    </row>
    <row r="77" spans="1:10" s="193" customFormat="1" ht="28.05" customHeight="1" thickBot="1" x14ac:dyDescent="0.3">
      <c r="A77" s="166"/>
      <c r="B77" s="166"/>
      <c r="C77" s="190" t="str">
        <f t="shared" si="6"/>
        <v>zzz - zu ergänzen</v>
      </c>
      <c r="D77" s="160"/>
      <c r="E77" s="160"/>
      <c r="F77" s="160"/>
      <c r="G77" s="191" t="str">
        <f t="shared" si="7"/>
        <v/>
      </c>
      <c r="H77" s="191" t="str">
        <f t="shared" si="8"/>
        <v/>
      </c>
      <c r="I77" s="191" t="s">
        <v>448</v>
      </c>
      <c r="J77" s="192"/>
    </row>
    <row r="78" spans="1:10" s="193" customFormat="1" ht="28.05" customHeight="1" thickBot="1" x14ac:dyDescent="0.3">
      <c r="A78" s="166"/>
      <c r="B78" s="166"/>
      <c r="C78" s="190" t="str">
        <f t="shared" si="6"/>
        <v>zzz - zu ergänzen</v>
      </c>
      <c r="D78" s="160"/>
      <c r="E78" s="160"/>
      <c r="F78" s="160"/>
      <c r="G78" s="191" t="str">
        <f t="shared" si="7"/>
        <v/>
      </c>
      <c r="H78" s="191" t="str">
        <f t="shared" si="8"/>
        <v/>
      </c>
      <c r="I78" s="191" t="s">
        <v>448</v>
      </c>
      <c r="J78" s="192"/>
    </row>
    <row r="79" spans="1:10" s="193" customFormat="1" ht="28.05" customHeight="1" thickBot="1" x14ac:dyDescent="0.3">
      <c r="A79" s="166"/>
      <c r="B79" s="166"/>
      <c r="C79" s="190" t="str">
        <f t="shared" si="6"/>
        <v>zzz - zu ergänzen</v>
      </c>
      <c r="D79" s="160"/>
      <c r="E79" s="160"/>
      <c r="F79" s="160"/>
      <c r="G79" s="191" t="str">
        <f t="shared" si="7"/>
        <v/>
      </c>
      <c r="H79" s="191" t="str">
        <f t="shared" si="8"/>
        <v/>
      </c>
      <c r="I79" s="191" t="s">
        <v>448</v>
      </c>
      <c r="J79" s="192"/>
    </row>
    <row r="80" spans="1:10" s="193" customFormat="1" ht="28.05" customHeight="1" thickBot="1" x14ac:dyDescent="0.3">
      <c r="A80" s="166"/>
      <c r="B80" s="166"/>
      <c r="C80" s="190" t="str">
        <f t="shared" si="6"/>
        <v>zzz - zu ergänzen</v>
      </c>
      <c r="D80" s="160"/>
      <c r="E80" s="160"/>
      <c r="F80" s="160"/>
      <c r="G80" s="191" t="str">
        <f t="shared" si="7"/>
        <v/>
      </c>
      <c r="H80" s="191" t="str">
        <f t="shared" si="8"/>
        <v/>
      </c>
      <c r="I80" s="191" t="s">
        <v>448</v>
      </c>
      <c r="J80" s="192"/>
    </row>
    <row r="81" spans="1:10" s="193" customFormat="1" ht="28.05" customHeight="1" thickBot="1" x14ac:dyDescent="0.3">
      <c r="A81" s="166"/>
      <c r="B81" s="166"/>
      <c r="C81" s="190" t="str">
        <f t="shared" si="6"/>
        <v>zzz - zu ergänzen</v>
      </c>
      <c r="D81" s="160"/>
      <c r="E81" s="160"/>
      <c r="F81" s="160"/>
      <c r="G81" s="191" t="str">
        <f t="shared" si="7"/>
        <v/>
      </c>
      <c r="H81" s="191" t="str">
        <f t="shared" si="8"/>
        <v/>
      </c>
      <c r="I81" s="191" t="s">
        <v>448</v>
      </c>
      <c r="J81" s="192"/>
    </row>
    <row r="82" spans="1:10" s="193" customFormat="1" ht="28.05" customHeight="1" thickBot="1" x14ac:dyDescent="0.3">
      <c r="A82" s="166"/>
      <c r="B82" s="166"/>
      <c r="C82" s="190" t="str">
        <f t="shared" si="6"/>
        <v>zzz - zu ergänzen</v>
      </c>
      <c r="D82" s="160"/>
      <c r="E82" s="160"/>
      <c r="F82" s="160"/>
      <c r="G82" s="191" t="str">
        <f t="shared" si="7"/>
        <v/>
      </c>
      <c r="H82" s="191" t="str">
        <f t="shared" si="8"/>
        <v/>
      </c>
      <c r="I82" s="191" t="s">
        <v>448</v>
      </c>
      <c r="J82" s="192"/>
    </row>
    <row r="83" spans="1:10" s="193" customFormat="1" ht="28.05" customHeight="1" thickBot="1" x14ac:dyDescent="0.3">
      <c r="A83" s="166"/>
      <c r="B83" s="166"/>
      <c r="C83" s="190" t="str">
        <f t="shared" si="6"/>
        <v>zzz - zu ergänzen</v>
      </c>
      <c r="D83" s="160"/>
      <c r="E83" s="160"/>
      <c r="F83" s="160"/>
      <c r="G83" s="191" t="str">
        <f t="shared" si="7"/>
        <v/>
      </c>
      <c r="H83" s="191" t="str">
        <f t="shared" si="8"/>
        <v/>
      </c>
      <c r="I83" s="191" t="s">
        <v>448</v>
      </c>
      <c r="J83" s="192"/>
    </row>
    <row r="84" spans="1:10" s="193" customFormat="1" ht="28.05" customHeight="1" thickBot="1" x14ac:dyDescent="0.3">
      <c r="A84" s="166"/>
      <c r="B84" s="166"/>
      <c r="C84" s="190" t="str">
        <f t="shared" si="6"/>
        <v>zzz - zu ergänzen</v>
      </c>
      <c r="D84" s="160"/>
      <c r="E84" s="160"/>
      <c r="F84" s="160"/>
      <c r="G84" s="191" t="str">
        <f t="shared" si="7"/>
        <v/>
      </c>
      <c r="H84" s="191" t="str">
        <f t="shared" si="8"/>
        <v/>
      </c>
      <c r="I84" s="191" t="s">
        <v>448</v>
      </c>
      <c r="J84" s="192"/>
    </row>
    <row r="85" spans="1:10" s="193" customFormat="1" ht="28.05" customHeight="1" thickBot="1" x14ac:dyDescent="0.3">
      <c r="A85" s="166"/>
      <c r="B85" s="166"/>
      <c r="C85" s="190" t="str">
        <f t="shared" si="6"/>
        <v>zzz - zu ergänzen</v>
      </c>
      <c r="D85" s="160"/>
      <c r="E85" s="160"/>
      <c r="F85" s="160"/>
      <c r="G85" s="191" t="str">
        <f t="shared" si="7"/>
        <v/>
      </c>
      <c r="H85" s="191" t="str">
        <f t="shared" si="8"/>
        <v/>
      </c>
      <c r="I85" s="191" t="s">
        <v>448</v>
      </c>
      <c r="J85" s="192"/>
    </row>
    <row r="86" spans="1:10" s="193" customFormat="1" ht="28.05" customHeight="1" thickBot="1" x14ac:dyDescent="0.3">
      <c r="A86" s="166"/>
      <c r="B86" s="166"/>
      <c r="C86" s="190" t="str">
        <f t="shared" si="6"/>
        <v>zzz - zu ergänzen</v>
      </c>
      <c r="D86" s="160"/>
      <c r="E86" s="160"/>
      <c r="F86" s="160"/>
      <c r="G86" s="191" t="str">
        <f t="shared" si="7"/>
        <v/>
      </c>
      <c r="H86" s="191" t="str">
        <f t="shared" si="8"/>
        <v/>
      </c>
      <c r="I86" s="191" t="s">
        <v>448</v>
      </c>
      <c r="J86" s="192"/>
    </row>
    <row r="87" spans="1:10" s="193" customFormat="1" ht="28.05" customHeight="1" thickBot="1" x14ac:dyDescent="0.3">
      <c r="A87" s="166"/>
      <c r="B87" s="166"/>
      <c r="C87" s="190" t="str">
        <f t="shared" si="6"/>
        <v>zzz - zu ergänzen</v>
      </c>
      <c r="D87" s="160"/>
      <c r="E87" s="160"/>
      <c r="F87" s="160"/>
      <c r="G87" s="191" t="str">
        <f t="shared" si="7"/>
        <v/>
      </c>
      <c r="H87" s="191" t="str">
        <f t="shared" si="8"/>
        <v/>
      </c>
      <c r="I87" s="191" t="s">
        <v>448</v>
      </c>
      <c r="J87" s="192"/>
    </row>
    <row r="88" spans="1:10" s="193" customFormat="1" ht="28.05" customHeight="1" thickBot="1" x14ac:dyDescent="0.3">
      <c r="A88" s="166"/>
      <c r="B88" s="166"/>
      <c r="C88" s="190" t="str">
        <f t="shared" si="6"/>
        <v>zzz - zu ergänzen</v>
      </c>
      <c r="D88" s="160"/>
      <c r="E88" s="160"/>
      <c r="F88" s="160"/>
      <c r="G88" s="191" t="str">
        <f t="shared" si="7"/>
        <v/>
      </c>
      <c r="H88" s="191" t="str">
        <f t="shared" si="8"/>
        <v/>
      </c>
      <c r="I88" s="191" t="s">
        <v>448</v>
      </c>
      <c r="J88" s="192"/>
    </row>
    <row r="89" spans="1:10" s="193" customFormat="1" ht="28.05" customHeight="1" thickBot="1" x14ac:dyDescent="0.3">
      <c r="A89" s="166"/>
      <c r="B89" s="166"/>
      <c r="C89" s="190" t="str">
        <f t="shared" si="6"/>
        <v>zzz - zu ergänzen</v>
      </c>
      <c r="D89" s="160"/>
      <c r="E89" s="160"/>
      <c r="F89" s="160"/>
      <c r="G89" s="191" t="str">
        <f t="shared" si="7"/>
        <v/>
      </c>
      <c r="H89" s="191" t="str">
        <f t="shared" si="8"/>
        <v/>
      </c>
      <c r="I89" s="191" t="s">
        <v>448</v>
      </c>
      <c r="J89" s="192"/>
    </row>
    <row r="90" spans="1:10" s="193" customFormat="1" ht="28.05" customHeight="1" thickBot="1" x14ac:dyDescent="0.3">
      <c r="A90" s="166"/>
      <c r="B90" s="166"/>
      <c r="C90" s="190" t="str">
        <f t="shared" si="6"/>
        <v>zzz - zu ergänzen</v>
      </c>
      <c r="D90" s="160"/>
      <c r="E90" s="160"/>
      <c r="F90" s="160"/>
      <c r="G90" s="191" t="str">
        <f t="shared" si="7"/>
        <v/>
      </c>
      <c r="H90" s="191" t="str">
        <f t="shared" si="8"/>
        <v/>
      </c>
      <c r="I90" s="191" t="s">
        <v>448</v>
      </c>
      <c r="J90" s="192"/>
    </row>
    <row r="91" spans="1:10" s="193" customFormat="1" ht="28.05" customHeight="1" thickBot="1" x14ac:dyDescent="0.3">
      <c r="A91" s="166"/>
      <c r="B91" s="166"/>
      <c r="C91" s="190" t="str">
        <f t="shared" si="6"/>
        <v>zzz - zu ergänzen</v>
      </c>
      <c r="D91" s="160"/>
      <c r="E91" s="160"/>
      <c r="F91" s="160"/>
      <c r="G91" s="191" t="str">
        <f t="shared" si="7"/>
        <v/>
      </c>
      <c r="H91" s="191" t="str">
        <f t="shared" si="8"/>
        <v/>
      </c>
      <c r="I91" s="191" t="s">
        <v>448</v>
      </c>
      <c r="J91" s="192"/>
    </row>
    <row r="92" spans="1:10" s="193" customFormat="1" ht="28.05" customHeight="1" thickBot="1" x14ac:dyDescent="0.3">
      <c r="A92" s="166"/>
      <c r="B92" s="166"/>
      <c r="C92" s="190" t="str">
        <f t="shared" si="6"/>
        <v>zzz - zu ergänzen</v>
      </c>
      <c r="D92" s="160"/>
      <c r="E92" s="160"/>
      <c r="F92" s="160"/>
      <c r="G92" s="191" t="str">
        <f t="shared" si="7"/>
        <v/>
      </c>
      <c r="H92" s="191" t="str">
        <f t="shared" si="8"/>
        <v/>
      </c>
      <c r="I92" s="191" t="s">
        <v>448</v>
      </c>
      <c r="J92" s="192"/>
    </row>
    <row r="93" spans="1:10" s="193" customFormat="1" ht="28.05" customHeight="1" thickBot="1" x14ac:dyDescent="0.3">
      <c r="A93" s="197"/>
      <c r="B93" s="197"/>
      <c r="C93" s="190" t="str">
        <f t="shared" si="6"/>
        <v>zzz - zu ergänzen</v>
      </c>
      <c r="D93" s="160"/>
      <c r="E93" s="160"/>
      <c r="F93" s="160"/>
      <c r="G93" s="191" t="str">
        <f t="shared" si="7"/>
        <v/>
      </c>
      <c r="H93" s="191" t="str">
        <f t="shared" si="8"/>
        <v/>
      </c>
      <c r="I93" s="191" t="s">
        <v>448</v>
      </c>
      <c r="J93" s="192"/>
    </row>
    <row r="94" spans="1:10" s="193" customFormat="1" ht="28.05" customHeight="1" thickBot="1" x14ac:dyDescent="0.3">
      <c r="A94" s="197"/>
      <c r="B94" s="197"/>
      <c r="C94" s="190" t="str">
        <f t="shared" si="6"/>
        <v>zzz - zu ergänzen</v>
      </c>
      <c r="D94" s="160"/>
      <c r="E94" s="160"/>
      <c r="F94" s="160"/>
      <c r="G94" s="191" t="str">
        <f t="shared" si="7"/>
        <v/>
      </c>
      <c r="H94" s="191" t="str">
        <f t="shared" si="8"/>
        <v/>
      </c>
      <c r="I94" s="191" t="s">
        <v>448</v>
      </c>
      <c r="J94" s="192"/>
    </row>
    <row r="95" spans="1:10" s="193" customFormat="1" ht="28.05" customHeight="1" thickBot="1" x14ac:dyDescent="0.3">
      <c r="A95" s="166"/>
      <c r="B95" s="166"/>
      <c r="C95" s="190" t="str">
        <f t="shared" si="6"/>
        <v>zzz - zu ergänzen</v>
      </c>
      <c r="D95" s="160"/>
      <c r="E95" s="160"/>
      <c r="F95" s="160"/>
      <c r="G95" s="191" t="str">
        <f t="shared" si="7"/>
        <v/>
      </c>
      <c r="H95" s="191" t="str">
        <f t="shared" si="8"/>
        <v/>
      </c>
      <c r="I95" s="191" t="s">
        <v>448</v>
      </c>
      <c r="J95" s="192"/>
    </row>
    <row r="96" spans="1:10" s="193" customFormat="1" ht="28.05" customHeight="1" thickBot="1" x14ac:dyDescent="0.3">
      <c r="A96" s="198"/>
      <c r="B96" s="198"/>
      <c r="C96" s="190" t="str">
        <f t="shared" si="6"/>
        <v>zzz - zu ergänzen</v>
      </c>
      <c r="D96" s="160"/>
      <c r="E96" s="160"/>
      <c r="F96" s="160"/>
      <c r="G96" s="191" t="str">
        <f t="shared" si="7"/>
        <v/>
      </c>
      <c r="H96" s="191" t="str">
        <f t="shared" si="8"/>
        <v/>
      </c>
      <c r="I96" s="191" t="s">
        <v>448</v>
      </c>
      <c r="J96" s="192"/>
    </row>
    <row r="97" spans="1:10" s="193" customFormat="1" ht="28.05" customHeight="1" thickBot="1" x14ac:dyDescent="0.3">
      <c r="A97" s="166"/>
      <c r="B97" s="166"/>
      <c r="C97" s="190" t="str">
        <f t="shared" si="6"/>
        <v>zzz - zu ergänzen</v>
      </c>
      <c r="D97" s="160"/>
      <c r="E97" s="160"/>
      <c r="F97" s="160"/>
      <c r="G97" s="191" t="str">
        <f t="shared" si="7"/>
        <v/>
      </c>
      <c r="H97" s="191" t="str">
        <f t="shared" si="8"/>
        <v/>
      </c>
      <c r="I97" s="191" t="s">
        <v>448</v>
      </c>
      <c r="J97" s="192"/>
    </row>
    <row r="98" spans="1:10" s="193" customFormat="1" ht="28.05" customHeight="1" thickBot="1" x14ac:dyDescent="0.3">
      <c r="A98" s="166"/>
      <c r="B98" s="166"/>
      <c r="C98" s="190" t="str">
        <f t="shared" si="6"/>
        <v>zzz - zu ergänzen</v>
      </c>
      <c r="D98" s="160"/>
      <c r="E98" s="160"/>
      <c r="F98" s="160"/>
      <c r="G98" s="191" t="str">
        <f t="shared" si="7"/>
        <v/>
      </c>
      <c r="H98" s="191" t="str">
        <f t="shared" si="8"/>
        <v/>
      </c>
      <c r="I98" s="191" t="s">
        <v>448</v>
      </c>
      <c r="J98" s="192"/>
    </row>
    <row r="99" spans="1:10" s="193" customFormat="1" ht="28.05" customHeight="1" thickBot="1" x14ac:dyDescent="0.3">
      <c r="A99" s="166"/>
      <c r="B99" s="166"/>
      <c r="C99" s="190" t="str">
        <f t="shared" si="6"/>
        <v>zzz - zu ergänzen</v>
      </c>
      <c r="D99" s="160"/>
      <c r="E99" s="160"/>
      <c r="F99" s="160"/>
      <c r="G99" s="191" t="str">
        <f t="shared" si="7"/>
        <v/>
      </c>
      <c r="H99" s="191" t="str">
        <f t="shared" si="8"/>
        <v/>
      </c>
      <c r="I99" s="191" t="s">
        <v>448</v>
      </c>
      <c r="J99" s="192"/>
    </row>
    <row r="100" spans="1:10" s="193" customFormat="1" ht="28.05" customHeight="1" thickBot="1" x14ac:dyDescent="0.3">
      <c r="A100" s="198"/>
      <c r="B100" s="198"/>
      <c r="C100" s="190" t="str">
        <f t="shared" ref="C100:C120" si="9">IF(AND(A100="",B100=""),"zzz - zu ergänzen",IF(A100&lt;&gt;"",A100,B100))</f>
        <v>zzz - zu ergänzen</v>
      </c>
      <c r="D100" s="160"/>
      <c r="E100" s="160"/>
      <c r="F100" s="160"/>
      <c r="G100" s="191" t="str">
        <f t="shared" ref="G100:G120" si="10">IF(E100&lt;&gt;"",E100*3600/1000000,"")</f>
        <v/>
      </c>
      <c r="H100" s="191" t="str">
        <f t="shared" ref="H100:H120" si="11">IF(D100&lt;&gt;"",D100,G100)</f>
        <v/>
      </c>
      <c r="I100" s="191" t="s">
        <v>448</v>
      </c>
      <c r="J100" s="192"/>
    </row>
    <row r="101" spans="1:10" s="193" customFormat="1" ht="28.05" customHeight="1" thickBot="1" x14ac:dyDescent="0.3">
      <c r="A101" s="166"/>
      <c r="B101" s="166"/>
      <c r="C101" s="190" t="str">
        <f t="shared" si="9"/>
        <v>zzz - zu ergänzen</v>
      </c>
      <c r="D101" s="160"/>
      <c r="E101" s="160"/>
      <c r="F101" s="160"/>
      <c r="G101" s="191" t="str">
        <f t="shared" si="10"/>
        <v/>
      </c>
      <c r="H101" s="191" t="str">
        <f t="shared" si="11"/>
        <v/>
      </c>
      <c r="I101" s="191" t="s">
        <v>448</v>
      </c>
      <c r="J101" s="192"/>
    </row>
    <row r="102" spans="1:10" s="193" customFormat="1" ht="28.05" customHeight="1" thickBot="1" x14ac:dyDescent="0.3">
      <c r="A102" s="198"/>
      <c r="B102" s="198"/>
      <c r="C102" s="190" t="str">
        <f t="shared" si="9"/>
        <v>zzz - zu ergänzen</v>
      </c>
      <c r="D102" s="160"/>
      <c r="E102" s="160"/>
      <c r="F102" s="160"/>
      <c r="G102" s="191" t="str">
        <f t="shared" si="10"/>
        <v/>
      </c>
      <c r="H102" s="191" t="str">
        <f t="shared" si="11"/>
        <v/>
      </c>
      <c r="I102" s="191" t="s">
        <v>448</v>
      </c>
      <c r="J102" s="192"/>
    </row>
    <row r="103" spans="1:10" s="193" customFormat="1" ht="28.05" customHeight="1" thickBot="1" x14ac:dyDescent="0.3">
      <c r="A103" s="166"/>
      <c r="B103" s="166"/>
      <c r="C103" s="190" t="str">
        <f t="shared" si="9"/>
        <v>zzz - zu ergänzen</v>
      </c>
      <c r="D103" s="160"/>
      <c r="E103" s="160"/>
      <c r="F103" s="160"/>
      <c r="G103" s="191" t="str">
        <f t="shared" si="10"/>
        <v/>
      </c>
      <c r="H103" s="191" t="str">
        <f t="shared" si="11"/>
        <v/>
      </c>
      <c r="I103" s="191" t="s">
        <v>448</v>
      </c>
      <c r="J103" s="192"/>
    </row>
    <row r="104" spans="1:10" s="193" customFormat="1" ht="28.05" customHeight="1" thickBot="1" x14ac:dyDescent="0.3">
      <c r="A104" s="198"/>
      <c r="B104" s="198"/>
      <c r="C104" s="190" t="str">
        <f t="shared" si="9"/>
        <v>zzz - zu ergänzen</v>
      </c>
      <c r="D104" s="160"/>
      <c r="E104" s="160"/>
      <c r="F104" s="160"/>
      <c r="G104" s="191" t="str">
        <f t="shared" si="10"/>
        <v/>
      </c>
      <c r="H104" s="191" t="str">
        <f t="shared" si="11"/>
        <v/>
      </c>
      <c r="I104" s="191" t="s">
        <v>448</v>
      </c>
      <c r="J104" s="192"/>
    </row>
    <row r="105" spans="1:10" s="193" customFormat="1" ht="28.05" customHeight="1" thickBot="1" x14ac:dyDescent="0.3">
      <c r="A105" s="166"/>
      <c r="B105" s="166"/>
      <c r="C105" s="190" t="str">
        <f t="shared" si="9"/>
        <v>zzz - zu ergänzen</v>
      </c>
      <c r="D105" s="160"/>
      <c r="E105" s="160"/>
      <c r="F105" s="160"/>
      <c r="G105" s="191" t="str">
        <f t="shared" si="10"/>
        <v/>
      </c>
      <c r="H105" s="191" t="str">
        <f t="shared" si="11"/>
        <v/>
      </c>
      <c r="I105" s="191" t="s">
        <v>448</v>
      </c>
      <c r="J105" s="192"/>
    </row>
    <row r="106" spans="1:10" s="193" customFormat="1" ht="28.05" customHeight="1" thickBot="1" x14ac:dyDescent="0.3">
      <c r="A106" s="198"/>
      <c r="B106" s="198"/>
      <c r="C106" s="190" t="str">
        <f t="shared" si="9"/>
        <v>zzz - zu ergänzen</v>
      </c>
      <c r="D106" s="160"/>
      <c r="E106" s="160"/>
      <c r="F106" s="160"/>
      <c r="G106" s="191" t="str">
        <f t="shared" si="10"/>
        <v/>
      </c>
      <c r="H106" s="191" t="str">
        <f t="shared" si="11"/>
        <v/>
      </c>
      <c r="I106" s="191" t="s">
        <v>448</v>
      </c>
      <c r="J106" s="192"/>
    </row>
    <row r="107" spans="1:10" s="193" customFormat="1" ht="28.05" customHeight="1" thickBot="1" x14ac:dyDescent="0.3">
      <c r="A107" s="166"/>
      <c r="B107" s="166"/>
      <c r="C107" s="190" t="str">
        <f t="shared" si="9"/>
        <v>zzz - zu ergänzen</v>
      </c>
      <c r="D107" s="160"/>
      <c r="E107" s="160"/>
      <c r="F107" s="160"/>
      <c r="G107" s="191" t="str">
        <f t="shared" si="10"/>
        <v/>
      </c>
      <c r="H107" s="191" t="str">
        <f t="shared" si="11"/>
        <v/>
      </c>
      <c r="I107" s="191" t="s">
        <v>448</v>
      </c>
      <c r="J107" s="192"/>
    </row>
    <row r="108" spans="1:10" s="193" customFormat="1" ht="28.05" customHeight="1" thickBot="1" x14ac:dyDescent="0.3">
      <c r="A108" s="166"/>
      <c r="B108" s="166"/>
      <c r="C108" s="190" t="str">
        <f t="shared" si="9"/>
        <v>zzz - zu ergänzen</v>
      </c>
      <c r="D108" s="160"/>
      <c r="E108" s="160"/>
      <c r="F108" s="160"/>
      <c r="G108" s="191" t="str">
        <f t="shared" si="10"/>
        <v/>
      </c>
      <c r="H108" s="191" t="str">
        <f t="shared" si="11"/>
        <v/>
      </c>
      <c r="I108" s="191" t="s">
        <v>448</v>
      </c>
      <c r="J108" s="192"/>
    </row>
    <row r="109" spans="1:10" s="193" customFormat="1" ht="28.05" customHeight="1" thickBot="1" x14ac:dyDescent="0.3">
      <c r="A109" s="166"/>
      <c r="B109" s="166"/>
      <c r="C109" s="190" t="str">
        <f t="shared" si="9"/>
        <v>zzz - zu ergänzen</v>
      </c>
      <c r="D109" s="160"/>
      <c r="E109" s="160"/>
      <c r="F109" s="160"/>
      <c r="G109" s="191" t="str">
        <f t="shared" si="10"/>
        <v/>
      </c>
      <c r="H109" s="191" t="str">
        <f t="shared" si="11"/>
        <v/>
      </c>
      <c r="I109" s="191" t="s">
        <v>448</v>
      </c>
      <c r="J109" s="192"/>
    </row>
    <row r="110" spans="1:10" s="193" customFormat="1" ht="28.05" customHeight="1" thickBot="1" x14ac:dyDescent="0.3">
      <c r="A110" s="166"/>
      <c r="B110" s="166"/>
      <c r="C110" s="190" t="str">
        <f t="shared" si="9"/>
        <v>zzz - zu ergänzen</v>
      </c>
      <c r="D110" s="160"/>
      <c r="E110" s="160"/>
      <c r="F110" s="160"/>
      <c r="G110" s="191" t="str">
        <f t="shared" si="10"/>
        <v/>
      </c>
      <c r="H110" s="191" t="str">
        <f t="shared" si="11"/>
        <v/>
      </c>
      <c r="I110" s="191" t="s">
        <v>448</v>
      </c>
      <c r="J110" s="192"/>
    </row>
    <row r="111" spans="1:10" s="193" customFormat="1" ht="28.05" customHeight="1" thickBot="1" x14ac:dyDescent="0.3">
      <c r="A111" s="166"/>
      <c r="B111" s="166"/>
      <c r="C111" s="190" t="str">
        <f t="shared" si="9"/>
        <v>zzz - zu ergänzen</v>
      </c>
      <c r="D111" s="160"/>
      <c r="E111" s="160"/>
      <c r="F111" s="160"/>
      <c r="G111" s="191" t="str">
        <f t="shared" si="10"/>
        <v/>
      </c>
      <c r="H111" s="191" t="str">
        <f t="shared" si="11"/>
        <v/>
      </c>
      <c r="I111" s="191" t="s">
        <v>448</v>
      </c>
      <c r="J111" s="192"/>
    </row>
    <row r="112" spans="1:10" s="193" customFormat="1" ht="28.05" customHeight="1" thickBot="1" x14ac:dyDescent="0.3">
      <c r="A112" s="166"/>
      <c r="B112" s="166"/>
      <c r="C112" s="190" t="str">
        <f t="shared" si="9"/>
        <v>zzz - zu ergänzen</v>
      </c>
      <c r="D112" s="160"/>
      <c r="E112" s="160"/>
      <c r="F112" s="160"/>
      <c r="G112" s="191" t="str">
        <f t="shared" si="10"/>
        <v/>
      </c>
      <c r="H112" s="191" t="str">
        <f t="shared" si="11"/>
        <v/>
      </c>
      <c r="I112" s="191" t="s">
        <v>448</v>
      </c>
      <c r="J112" s="192"/>
    </row>
    <row r="113" spans="1:10" s="193" customFormat="1" ht="28.05" customHeight="1" thickBot="1" x14ac:dyDescent="0.3">
      <c r="A113" s="166"/>
      <c r="B113" s="166"/>
      <c r="C113" s="190" t="str">
        <f t="shared" si="9"/>
        <v>zzz - zu ergänzen</v>
      </c>
      <c r="D113" s="160"/>
      <c r="E113" s="160"/>
      <c r="F113" s="160"/>
      <c r="G113" s="191" t="str">
        <f t="shared" si="10"/>
        <v/>
      </c>
      <c r="H113" s="191" t="str">
        <f t="shared" si="11"/>
        <v/>
      </c>
      <c r="I113" s="191" t="s">
        <v>448</v>
      </c>
      <c r="J113" s="192"/>
    </row>
    <row r="114" spans="1:10" s="193" customFormat="1" ht="28.05" customHeight="1" thickBot="1" x14ac:dyDescent="0.3">
      <c r="A114" s="166"/>
      <c r="B114" s="166"/>
      <c r="C114" s="190" t="str">
        <f t="shared" si="9"/>
        <v>zzz - zu ergänzen</v>
      </c>
      <c r="D114" s="160"/>
      <c r="E114" s="160"/>
      <c r="F114" s="160"/>
      <c r="G114" s="191" t="str">
        <f t="shared" si="10"/>
        <v/>
      </c>
      <c r="H114" s="191" t="str">
        <f t="shared" si="11"/>
        <v/>
      </c>
      <c r="I114" s="191" t="s">
        <v>448</v>
      </c>
      <c r="J114" s="192"/>
    </row>
    <row r="115" spans="1:10" s="193" customFormat="1" ht="28.05" customHeight="1" thickBot="1" x14ac:dyDescent="0.3">
      <c r="A115" s="166"/>
      <c r="B115" s="166"/>
      <c r="C115" s="190" t="str">
        <f t="shared" si="9"/>
        <v>zzz - zu ergänzen</v>
      </c>
      <c r="D115" s="160"/>
      <c r="E115" s="160"/>
      <c r="F115" s="160"/>
      <c r="G115" s="191" t="str">
        <f t="shared" si="10"/>
        <v/>
      </c>
      <c r="H115" s="191" t="str">
        <f t="shared" si="11"/>
        <v/>
      </c>
      <c r="I115" s="191" t="s">
        <v>448</v>
      </c>
      <c r="J115" s="192"/>
    </row>
    <row r="116" spans="1:10" s="193" customFormat="1" ht="28.05" customHeight="1" thickBot="1" x14ac:dyDescent="0.3">
      <c r="A116" s="166"/>
      <c r="B116" s="166"/>
      <c r="C116" s="190" t="str">
        <f t="shared" si="9"/>
        <v>zzz - zu ergänzen</v>
      </c>
      <c r="D116" s="160"/>
      <c r="E116" s="160"/>
      <c r="F116" s="160"/>
      <c r="G116" s="191" t="str">
        <f t="shared" si="10"/>
        <v/>
      </c>
      <c r="H116" s="191" t="str">
        <f t="shared" si="11"/>
        <v/>
      </c>
      <c r="I116" s="191" t="s">
        <v>448</v>
      </c>
      <c r="J116" s="192"/>
    </row>
    <row r="117" spans="1:10" s="193" customFormat="1" ht="28.05" customHeight="1" thickBot="1" x14ac:dyDescent="0.3">
      <c r="A117" s="166"/>
      <c r="B117" s="166"/>
      <c r="C117" s="190" t="str">
        <f t="shared" si="9"/>
        <v>zzz - zu ergänzen</v>
      </c>
      <c r="D117" s="160"/>
      <c r="E117" s="160"/>
      <c r="F117" s="160"/>
      <c r="G117" s="191" t="str">
        <f t="shared" si="10"/>
        <v/>
      </c>
      <c r="H117" s="191" t="str">
        <f t="shared" si="11"/>
        <v/>
      </c>
      <c r="I117" s="191" t="s">
        <v>448</v>
      </c>
      <c r="J117" s="192"/>
    </row>
    <row r="118" spans="1:10" s="193" customFormat="1" ht="28.05" customHeight="1" thickBot="1" x14ac:dyDescent="0.3">
      <c r="A118" s="166"/>
      <c r="B118" s="166"/>
      <c r="C118" s="190" t="str">
        <f t="shared" si="9"/>
        <v>zzz - zu ergänzen</v>
      </c>
      <c r="D118" s="160"/>
      <c r="E118" s="160"/>
      <c r="F118" s="160"/>
      <c r="G118" s="191" t="str">
        <f t="shared" si="10"/>
        <v/>
      </c>
      <c r="H118" s="191" t="str">
        <f t="shared" si="11"/>
        <v/>
      </c>
      <c r="I118" s="191" t="s">
        <v>448</v>
      </c>
      <c r="J118" s="192"/>
    </row>
    <row r="119" spans="1:10" s="193" customFormat="1" ht="28.05" customHeight="1" thickBot="1" x14ac:dyDescent="0.3">
      <c r="A119" s="166"/>
      <c r="B119" s="166"/>
      <c r="C119" s="190" t="str">
        <f t="shared" si="9"/>
        <v>zzz - zu ergänzen</v>
      </c>
      <c r="D119" s="160"/>
      <c r="E119" s="160"/>
      <c r="F119" s="160"/>
      <c r="G119" s="191" t="str">
        <f t="shared" si="10"/>
        <v/>
      </c>
      <c r="H119" s="191" t="str">
        <f t="shared" si="11"/>
        <v/>
      </c>
      <c r="I119" s="191" t="s">
        <v>448</v>
      </c>
      <c r="J119" s="192"/>
    </row>
    <row r="120" spans="1:10" s="202" customFormat="1" ht="28.05" customHeight="1" x14ac:dyDescent="0.25">
      <c r="A120" s="167"/>
      <c r="B120" s="167"/>
      <c r="C120" s="199" t="str">
        <f t="shared" si="9"/>
        <v>zzz - zu ergänzen</v>
      </c>
      <c r="D120" s="163"/>
      <c r="E120" s="163"/>
      <c r="F120" s="163"/>
      <c r="G120" s="200" t="str">
        <f t="shared" si="10"/>
        <v/>
      </c>
      <c r="H120" s="200" t="str">
        <f t="shared" si="11"/>
        <v/>
      </c>
      <c r="I120" s="200" t="s">
        <v>448</v>
      </c>
      <c r="J120" s="201"/>
    </row>
    <row r="122" spans="1:10" x14ac:dyDescent="0.25">
      <c r="A122" s="129" t="s">
        <v>440</v>
      </c>
      <c r="B122" s="129" t="s">
        <v>440</v>
      </c>
      <c r="C122" s="129" t="s">
        <v>440</v>
      </c>
      <c r="D122" s="129" t="s">
        <v>440</v>
      </c>
      <c r="E122" s="129" t="s">
        <v>440</v>
      </c>
      <c r="F122" s="129" t="s">
        <v>440</v>
      </c>
      <c r="G122" s="129" t="s">
        <v>440</v>
      </c>
      <c r="H122" s="129" t="s">
        <v>440</v>
      </c>
      <c r="I122" s="129" t="s">
        <v>440</v>
      </c>
      <c r="J122" s="130" t="s">
        <v>440</v>
      </c>
    </row>
    <row r="124" spans="1:10" ht="48" customHeight="1" x14ac:dyDescent="0.25">
      <c r="A124" s="254" t="s">
        <v>535</v>
      </c>
      <c r="B124" s="254"/>
      <c r="C124" s="254"/>
      <c r="D124" s="254"/>
      <c r="E124" s="254"/>
      <c r="F124" s="254"/>
      <c r="G124" s="254"/>
      <c r="H124" s="254"/>
      <c r="I124" s="254"/>
      <c r="J124" s="254"/>
    </row>
  </sheetData>
  <sheetProtection algorithmName="SHA-512" hashValue="zdVRQnlRshEvzkSfrIXfaJKfKs1WthTt2V29zgZeW3Zl8NF/MJmLQNCrvZ+U1O4e44Fm5lzzHbmxA7O1N/R6vw==" saltValue="7QD1G3fud3x5v4HTqMBWWw==" spinCount="100000" sheet="1" objects="1" scenarios="1" selectLockedCells="1" selectUnlockedCells="1"/>
  <autoFilter ref="A3:J120" xr:uid="{DF66EEEB-F8D4-8349-A9A2-ADF489651667}">
    <sortState xmlns:xlrd2="http://schemas.microsoft.com/office/spreadsheetml/2017/richdata2" ref="A4:J120">
      <sortCondition ref="C3:C120"/>
    </sortState>
  </autoFilter>
  <sortState xmlns:xlrd2="http://schemas.microsoft.com/office/spreadsheetml/2017/richdata2" ref="A4:J75">
    <sortCondition ref="C4:C75"/>
  </sortState>
  <mergeCells count="2">
    <mergeCell ref="A1:J1"/>
    <mergeCell ref="A124:J12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0280-83C2-6749-B932-620CBE795957}">
  <sheetPr>
    <tabColor theme="0" tint="-0.249977111117893"/>
  </sheetPr>
  <dimension ref="A1:E24"/>
  <sheetViews>
    <sheetView showGridLines="0" zoomScale="70" zoomScaleNormal="70" workbookViewId="0">
      <selection sqref="A1:D1"/>
    </sheetView>
  </sheetViews>
  <sheetFormatPr baseColWidth="10" defaultColWidth="10.77734375" defaultRowHeight="13.8" x14ac:dyDescent="0.25"/>
  <cols>
    <col min="1" max="1" width="35.109375" style="1" bestFit="1" customWidth="1"/>
    <col min="2" max="2" width="21.44140625" style="1" customWidth="1"/>
    <col min="3" max="3" width="20.6640625" style="1" customWidth="1"/>
    <col min="4" max="4" width="39.44140625" style="1" customWidth="1"/>
    <col min="5" max="16384" width="10.77734375" style="1"/>
  </cols>
  <sheetData>
    <row r="1" spans="1:5" s="11" customFormat="1" ht="37.950000000000003" customHeight="1" x14ac:dyDescent="0.25">
      <c r="A1" s="251" t="s">
        <v>438</v>
      </c>
      <c r="B1" s="251"/>
      <c r="C1" s="251"/>
      <c r="D1" s="251"/>
      <c r="E1" s="80"/>
    </row>
    <row r="2" spans="1:5" x14ac:dyDescent="0.25">
      <c r="A2" s="9"/>
      <c r="B2" s="8"/>
      <c r="C2" s="9"/>
    </row>
    <row r="3" spans="1:5" ht="37.950000000000003" customHeight="1" thickBot="1" x14ac:dyDescent="0.3">
      <c r="A3" s="16" t="s">
        <v>507</v>
      </c>
      <c r="B3" s="16" t="s">
        <v>437</v>
      </c>
      <c r="C3" s="16" t="s">
        <v>24</v>
      </c>
      <c r="D3" s="16" t="s">
        <v>97</v>
      </c>
    </row>
    <row r="4" spans="1:5" ht="28.05" customHeight="1" thickBot="1" x14ac:dyDescent="0.3">
      <c r="A4" s="141" t="s">
        <v>85</v>
      </c>
      <c r="B4" s="166">
        <v>0.28000000000000003</v>
      </c>
      <c r="C4" s="162" t="s">
        <v>39</v>
      </c>
      <c r="D4" s="141"/>
    </row>
    <row r="5" spans="1:5" ht="28.05" customHeight="1" thickBot="1" x14ac:dyDescent="0.3">
      <c r="A5" s="141" t="s">
        <v>568</v>
      </c>
      <c r="B5" s="166">
        <v>0.48499999999999999</v>
      </c>
      <c r="C5" s="162" t="s">
        <v>39</v>
      </c>
      <c r="D5" s="141"/>
      <c r="E5" s="1" t="s">
        <v>569</v>
      </c>
    </row>
    <row r="6" spans="1:5" ht="28.05" customHeight="1" thickBot="1" x14ac:dyDescent="0.3">
      <c r="A6" s="141" t="s">
        <v>446</v>
      </c>
      <c r="B6" s="166"/>
      <c r="C6" s="162" t="s">
        <v>39</v>
      </c>
      <c r="D6" s="141"/>
    </row>
    <row r="7" spans="1:5" ht="28.05" customHeight="1" thickBot="1" x14ac:dyDescent="0.3">
      <c r="A7" s="141" t="s">
        <v>446</v>
      </c>
      <c r="B7" s="166"/>
      <c r="C7" s="162" t="s">
        <v>39</v>
      </c>
      <c r="D7" s="141"/>
    </row>
    <row r="8" spans="1:5" ht="28.05" customHeight="1" thickBot="1" x14ac:dyDescent="0.3">
      <c r="A8" s="141" t="s">
        <v>446</v>
      </c>
      <c r="B8" s="166"/>
      <c r="C8" s="162" t="s">
        <v>39</v>
      </c>
      <c r="D8" s="141"/>
    </row>
    <row r="9" spans="1:5" ht="28.05" customHeight="1" thickBot="1" x14ac:dyDescent="0.3">
      <c r="A9" s="141" t="s">
        <v>446</v>
      </c>
      <c r="B9" s="166"/>
      <c r="C9" s="162" t="s">
        <v>39</v>
      </c>
      <c r="D9" s="141"/>
    </row>
    <row r="10" spans="1:5" ht="28.05" customHeight="1" thickBot="1" x14ac:dyDescent="0.3">
      <c r="A10" s="141" t="s">
        <v>446</v>
      </c>
      <c r="B10" s="166"/>
      <c r="C10" s="162" t="s">
        <v>39</v>
      </c>
      <c r="D10" s="141"/>
    </row>
    <row r="11" spans="1:5" ht="28.05" customHeight="1" thickBot="1" x14ac:dyDescent="0.3">
      <c r="A11" s="141" t="s">
        <v>446</v>
      </c>
      <c r="B11" s="166"/>
      <c r="C11" s="162" t="s">
        <v>39</v>
      </c>
      <c r="D11" s="141"/>
    </row>
    <row r="12" spans="1:5" ht="28.05" customHeight="1" thickBot="1" x14ac:dyDescent="0.3">
      <c r="A12" s="141" t="s">
        <v>446</v>
      </c>
      <c r="B12" s="166"/>
      <c r="C12" s="162" t="s">
        <v>39</v>
      </c>
      <c r="D12" s="141"/>
    </row>
    <row r="13" spans="1:5" ht="28.05" customHeight="1" thickBot="1" x14ac:dyDescent="0.3">
      <c r="A13" s="141" t="s">
        <v>446</v>
      </c>
      <c r="B13" s="166"/>
      <c r="C13" s="162" t="s">
        <v>39</v>
      </c>
      <c r="D13" s="141"/>
    </row>
    <row r="14" spans="1:5" ht="28.05" customHeight="1" thickBot="1" x14ac:dyDescent="0.3">
      <c r="A14" s="141" t="s">
        <v>446</v>
      </c>
      <c r="B14" s="166"/>
      <c r="C14" s="162" t="s">
        <v>39</v>
      </c>
      <c r="D14" s="141"/>
    </row>
    <row r="15" spans="1:5" ht="28.05" customHeight="1" thickBot="1" x14ac:dyDescent="0.3">
      <c r="A15" s="141" t="s">
        <v>446</v>
      </c>
      <c r="B15" s="166"/>
      <c r="C15" s="162" t="s">
        <v>39</v>
      </c>
      <c r="D15" s="141"/>
    </row>
    <row r="16" spans="1:5" ht="28.05" customHeight="1" thickBot="1" x14ac:dyDescent="0.3">
      <c r="A16" s="141" t="s">
        <v>446</v>
      </c>
      <c r="B16" s="166"/>
      <c r="C16" s="162" t="s">
        <v>39</v>
      </c>
      <c r="D16" s="141"/>
    </row>
    <row r="17" spans="1:4" ht="28.05" customHeight="1" thickBot="1" x14ac:dyDescent="0.3">
      <c r="A17" s="141" t="s">
        <v>446</v>
      </c>
      <c r="B17" s="166"/>
      <c r="C17" s="162" t="s">
        <v>39</v>
      </c>
      <c r="D17" s="141"/>
    </row>
    <row r="18" spans="1:4" ht="28.05" customHeight="1" thickBot="1" x14ac:dyDescent="0.3">
      <c r="A18" s="141" t="s">
        <v>446</v>
      </c>
      <c r="B18" s="166"/>
      <c r="C18" s="162" t="s">
        <v>39</v>
      </c>
      <c r="D18" s="141"/>
    </row>
    <row r="19" spans="1:4" ht="28.05" customHeight="1" thickBot="1" x14ac:dyDescent="0.3">
      <c r="A19" s="141" t="s">
        <v>446</v>
      </c>
      <c r="B19" s="166"/>
      <c r="C19" s="162" t="s">
        <v>39</v>
      </c>
      <c r="D19" s="141"/>
    </row>
    <row r="20" spans="1:4" ht="28.05" customHeight="1" x14ac:dyDescent="0.25">
      <c r="A20" s="154" t="s">
        <v>446</v>
      </c>
      <c r="B20" s="167"/>
      <c r="C20" s="165" t="s">
        <v>39</v>
      </c>
      <c r="D20" s="154"/>
    </row>
    <row r="22" spans="1:4" x14ac:dyDescent="0.25">
      <c r="A22" s="129" t="s">
        <v>440</v>
      </c>
      <c r="B22" s="129" t="s">
        <v>440</v>
      </c>
      <c r="C22" s="129" t="s">
        <v>440</v>
      </c>
      <c r="D22" s="129" t="s">
        <v>440</v>
      </c>
    </row>
    <row r="24" spans="1:4" ht="43.95" customHeight="1" x14ac:dyDescent="0.25">
      <c r="A24" s="254" t="s">
        <v>439</v>
      </c>
      <c r="B24" s="254"/>
      <c r="C24" s="254"/>
      <c r="D24" s="254"/>
    </row>
  </sheetData>
  <sheetProtection algorithmName="SHA-512" hashValue="OMWo6Jg5dl53rJG7dz+cDexjHqCZ44vZPkAL5d1Hm0mNak4LdS/IxhFq3YBk8o1Ig74PKTu47OIXuemdbvzcDg==" saltValue="R40OYlT5vniDn/PBCb+oqQ==" spinCount="100000" sheet="1" objects="1" scenarios="1" selectLockedCells="1" selectUnlockedCells="1"/>
  <autoFilter ref="A3:D20" xr:uid="{82CB0280-83C2-6749-B932-620CBE795957}">
    <sortState xmlns:xlrd2="http://schemas.microsoft.com/office/spreadsheetml/2017/richdata2" ref="A4:D20">
      <sortCondition ref="A3:A20"/>
    </sortState>
  </autoFilter>
  <mergeCells count="2">
    <mergeCell ref="A1:D1"/>
    <mergeCell ref="A24:D24"/>
  </mergeCells>
  <pageMargins left="0.7" right="0.7" top="0.78740157499999996" bottom="0.78740157499999996"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6B4A-BBF2-CC4D-80E4-01CECFAAEEFB}">
  <sheetPr>
    <tabColor theme="0" tint="-0.249977111117893"/>
  </sheetPr>
  <dimension ref="A1:H72"/>
  <sheetViews>
    <sheetView showGridLines="0" zoomScale="70" zoomScaleNormal="70" workbookViewId="0">
      <selection sqref="A1:C1"/>
    </sheetView>
  </sheetViews>
  <sheetFormatPr baseColWidth="10" defaultColWidth="18.109375" defaultRowHeight="15" customHeight="1" x14ac:dyDescent="0.25"/>
  <cols>
    <col min="1" max="2" width="30.77734375" style="47" customWidth="1"/>
    <col min="3" max="3" width="44.77734375" style="47" customWidth="1"/>
    <col min="4" max="16384" width="18.109375" style="47"/>
  </cols>
  <sheetData>
    <row r="1" spans="1:8" s="205" customFormat="1" ht="37.950000000000003" customHeight="1" x14ac:dyDescent="0.55000000000000004">
      <c r="A1" s="255" t="s">
        <v>586</v>
      </c>
      <c r="B1" s="255"/>
      <c r="C1" s="255"/>
      <c r="D1" s="204"/>
      <c r="E1" s="204"/>
    </row>
    <row r="2" spans="1:8" ht="16.95" customHeight="1" x14ac:dyDescent="0.25">
      <c r="A2" s="206"/>
      <c r="B2" s="207"/>
      <c r="C2" s="206"/>
      <c r="D2" s="208"/>
      <c r="E2" s="208"/>
      <c r="F2" s="66"/>
      <c r="G2" s="208"/>
      <c r="H2" s="208"/>
    </row>
    <row r="3" spans="1:8" s="209" customFormat="1" ht="37.950000000000003" customHeight="1" thickBot="1" x14ac:dyDescent="0.35">
      <c r="A3" s="203" t="s">
        <v>537</v>
      </c>
      <c r="B3" s="203" t="s">
        <v>33</v>
      </c>
      <c r="C3" s="203" t="s">
        <v>97</v>
      </c>
    </row>
    <row r="4" spans="1:8" ht="27" customHeight="1" thickBot="1" x14ac:dyDescent="0.3">
      <c r="A4" s="141" t="s">
        <v>542</v>
      </c>
      <c r="B4" s="210">
        <v>1</v>
      </c>
      <c r="C4" s="141"/>
      <c r="D4" s="47" t="s">
        <v>570</v>
      </c>
    </row>
    <row r="5" spans="1:8" ht="27" customHeight="1" thickBot="1" x14ac:dyDescent="0.3">
      <c r="A5" s="141" t="s">
        <v>541</v>
      </c>
      <c r="B5" s="210">
        <v>28</v>
      </c>
      <c r="C5" s="141"/>
    </row>
    <row r="6" spans="1:8" ht="27" customHeight="1" thickBot="1" x14ac:dyDescent="0.3">
      <c r="A6" s="141" t="s">
        <v>442</v>
      </c>
      <c r="B6" s="210">
        <v>265</v>
      </c>
      <c r="C6" s="141"/>
    </row>
    <row r="7" spans="1:8" ht="27" customHeight="1" thickBot="1" x14ac:dyDescent="0.3">
      <c r="A7" s="141" t="s">
        <v>575</v>
      </c>
      <c r="B7" s="210">
        <v>1549</v>
      </c>
      <c r="C7" s="141"/>
    </row>
    <row r="8" spans="1:8" ht="27" customHeight="1" thickBot="1" x14ac:dyDescent="0.3">
      <c r="A8" s="141" t="s">
        <v>571</v>
      </c>
      <c r="B8" s="210">
        <v>3691</v>
      </c>
      <c r="C8" s="141"/>
    </row>
    <row r="9" spans="1:8" ht="27" customHeight="1" thickBot="1" x14ac:dyDescent="0.3">
      <c r="A9" s="141" t="s">
        <v>572</v>
      </c>
      <c r="B9" s="210">
        <v>677</v>
      </c>
      <c r="C9" s="141"/>
    </row>
    <row r="10" spans="1:8" ht="27" customHeight="1" thickBot="1" x14ac:dyDescent="0.3">
      <c r="A10" s="141" t="s">
        <v>573</v>
      </c>
      <c r="B10" s="210">
        <v>2088</v>
      </c>
      <c r="C10" s="141"/>
    </row>
    <row r="11" spans="1:8" ht="27" customHeight="1" thickBot="1" x14ac:dyDescent="0.3">
      <c r="A11" s="141" t="s">
        <v>574</v>
      </c>
      <c r="B11" s="210">
        <v>23500</v>
      </c>
      <c r="C11" s="141"/>
    </row>
    <row r="12" spans="1:8" ht="27" customHeight="1" thickBot="1" x14ac:dyDescent="0.3">
      <c r="A12" s="141" t="s">
        <v>446</v>
      </c>
      <c r="B12" s="210">
        <v>0</v>
      </c>
      <c r="C12" s="141"/>
    </row>
    <row r="13" spans="1:8" ht="27" customHeight="1" thickBot="1" x14ac:dyDescent="0.3">
      <c r="A13" s="141" t="s">
        <v>446</v>
      </c>
      <c r="B13" s="210">
        <v>0</v>
      </c>
      <c r="C13" s="141"/>
    </row>
    <row r="14" spans="1:8" ht="27" customHeight="1" thickBot="1" x14ac:dyDescent="0.3">
      <c r="A14" s="141" t="s">
        <v>446</v>
      </c>
      <c r="B14" s="210">
        <v>0</v>
      </c>
      <c r="C14" s="141"/>
    </row>
    <row r="15" spans="1:8" ht="27" customHeight="1" thickBot="1" x14ac:dyDescent="0.3">
      <c r="A15" s="141" t="s">
        <v>446</v>
      </c>
      <c r="B15" s="210">
        <v>0</v>
      </c>
      <c r="C15" s="141"/>
    </row>
    <row r="16" spans="1:8" ht="27" customHeight="1" thickBot="1" x14ac:dyDescent="0.3">
      <c r="A16" s="141" t="s">
        <v>446</v>
      </c>
      <c r="B16" s="210">
        <v>0</v>
      </c>
      <c r="C16" s="141"/>
    </row>
    <row r="17" spans="1:3" ht="27" customHeight="1" thickBot="1" x14ac:dyDescent="0.3">
      <c r="A17" s="141" t="s">
        <v>446</v>
      </c>
      <c r="B17" s="210">
        <v>0</v>
      </c>
      <c r="C17" s="141"/>
    </row>
    <row r="18" spans="1:3" ht="27" customHeight="1" thickBot="1" x14ac:dyDescent="0.3">
      <c r="A18" s="141" t="s">
        <v>446</v>
      </c>
      <c r="B18" s="210">
        <v>0</v>
      </c>
      <c r="C18" s="141"/>
    </row>
    <row r="19" spans="1:3" ht="27" customHeight="1" thickBot="1" x14ac:dyDescent="0.3">
      <c r="A19" s="141" t="s">
        <v>446</v>
      </c>
      <c r="B19" s="210">
        <v>0</v>
      </c>
      <c r="C19" s="141"/>
    </row>
    <row r="20" spans="1:3" ht="27" customHeight="1" thickBot="1" x14ac:dyDescent="0.3">
      <c r="A20" s="141" t="s">
        <v>446</v>
      </c>
      <c r="B20" s="210">
        <v>0</v>
      </c>
      <c r="C20" s="141"/>
    </row>
    <row r="21" spans="1:3" ht="27" customHeight="1" thickBot="1" x14ac:dyDescent="0.3">
      <c r="A21" s="141" t="s">
        <v>446</v>
      </c>
      <c r="B21" s="210">
        <v>0</v>
      </c>
      <c r="C21" s="141"/>
    </row>
    <row r="22" spans="1:3" ht="27" customHeight="1" thickBot="1" x14ac:dyDescent="0.3">
      <c r="A22" s="141" t="s">
        <v>446</v>
      </c>
      <c r="B22" s="210">
        <v>0</v>
      </c>
      <c r="C22" s="141"/>
    </row>
    <row r="23" spans="1:3" ht="27" customHeight="1" thickBot="1" x14ac:dyDescent="0.3">
      <c r="A23" s="141" t="s">
        <v>446</v>
      </c>
      <c r="B23" s="210">
        <v>0</v>
      </c>
      <c r="C23" s="141"/>
    </row>
    <row r="24" spans="1:3" ht="27" customHeight="1" thickBot="1" x14ac:dyDescent="0.3">
      <c r="A24" s="141" t="s">
        <v>446</v>
      </c>
      <c r="B24" s="210">
        <v>0</v>
      </c>
      <c r="C24" s="141"/>
    </row>
    <row r="25" spans="1:3" ht="27" customHeight="1" thickBot="1" x14ac:dyDescent="0.3">
      <c r="A25" s="141" t="s">
        <v>446</v>
      </c>
      <c r="B25" s="210">
        <v>0</v>
      </c>
      <c r="C25" s="141"/>
    </row>
    <row r="26" spans="1:3" ht="27" customHeight="1" thickBot="1" x14ac:dyDescent="0.3">
      <c r="A26" s="141" t="s">
        <v>446</v>
      </c>
      <c r="B26" s="210">
        <v>0</v>
      </c>
      <c r="C26" s="141"/>
    </row>
    <row r="27" spans="1:3" ht="27" customHeight="1" thickBot="1" x14ac:dyDescent="0.3">
      <c r="A27" s="141" t="s">
        <v>446</v>
      </c>
      <c r="B27" s="210">
        <v>0</v>
      </c>
      <c r="C27" s="141"/>
    </row>
    <row r="28" spans="1:3" ht="27" customHeight="1" thickBot="1" x14ac:dyDescent="0.3">
      <c r="A28" s="141" t="s">
        <v>446</v>
      </c>
      <c r="B28" s="210">
        <v>0</v>
      </c>
      <c r="C28" s="141"/>
    </row>
    <row r="29" spans="1:3" ht="27" customHeight="1" thickBot="1" x14ac:dyDescent="0.3">
      <c r="A29" s="141" t="s">
        <v>446</v>
      </c>
      <c r="B29" s="210">
        <v>0</v>
      </c>
      <c r="C29" s="141"/>
    </row>
    <row r="30" spans="1:3" ht="27" customHeight="1" thickBot="1" x14ac:dyDescent="0.3">
      <c r="A30" s="141" t="s">
        <v>446</v>
      </c>
      <c r="B30" s="210">
        <v>0</v>
      </c>
      <c r="C30" s="141"/>
    </row>
    <row r="31" spans="1:3" ht="19.05" customHeight="1" x14ac:dyDescent="0.25"/>
    <row r="32" spans="1:3" ht="16.95" customHeight="1" x14ac:dyDescent="0.25">
      <c r="A32" s="211" t="s">
        <v>440</v>
      </c>
      <c r="B32" s="211" t="s">
        <v>440</v>
      </c>
      <c r="C32" s="211" t="s">
        <v>440</v>
      </c>
    </row>
    <row r="34" spans="1:3" ht="70.05" customHeight="1" x14ac:dyDescent="0.25">
      <c r="A34" s="256" t="s">
        <v>543</v>
      </c>
      <c r="B34" s="256"/>
      <c r="C34" s="256"/>
    </row>
    <row r="72" spans="1:1" ht="15" customHeight="1" x14ac:dyDescent="0.25">
      <c r="A72" s="212"/>
    </row>
  </sheetData>
  <sheetProtection algorithmName="SHA-512" hashValue="QbAk+LTM0h5Z1c5pmH17oWfU5HzaMt0MMlSv5QB0HNktU+OidsGSGVtp+QwjTlyaYYNJzYkmDKRQ31NGHWyc8g==" saltValue="V3vVBmQMoqGDDKGbNfIfcg==" spinCount="100000" sheet="1" objects="1" scenarios="1" selectLockedCells="1" selectUnlockedCells="1"/>
  <autoFilter ref="A3:C30" xr:uid="{6D626B4A-BBF2-CC4D-80E4-01CECFAAEEFB}">
    <sortState xmlns:xlrd2="http://schemas.microsoft.com/office/spreadsheetml/2017/richdata2" ref="A4:C30">
      <sortCondition ref="A3:A30"/>
    </sortState>
  </autoFilter>
  <mergeCells count="2">
    <mergeCell ref="A1:C1"/>
    <mergeCell ref="A34:C34"/>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1456D-41B0-7345-9516-742CE0168A53}">
  <sheetPr>
    <tabColor theme="0" tint="-0.249977111117893"/>
  </sheetPr>
  <dimension ref="A1:H34"/>
  <sheetViews>
    <sheetView showGridLines="0" zoomScale="70" zoomScaleNormal="70" workbookViewId="0">
      <selection sqref="A1:E1"/>
    </sheetView>
  </sheetViews>
  <sheetFormatPr baseColWidth="10" defaultColWidth="18.109375" defaultRowHeight="13.05" customHeight="1" x14ac:dyDescent="0.25"/>
  <cols>
    <col min="1" max="1" width="26.6640625" style="27" customWidth="1"/>
    <col min="2" max="4" width="20.77734375" style="20" customWidth="1"/>
    <col min="5" max="5" width="43.33203125" style="1" customWidth="1"/>
    <col min="6" max="16384" width="18.109375" style="1"/>
  </cols>
  <sheetData>
    <row r="1" spans="1:8" s="22" customFormat="1" ht="37.950000000000003" customHeight="1" x14ac:dyDescent="0.55000000000000004">
      <c r="A1" s="251" t="s">
        <v>558</v>
      </c>
      <c r="B1" s="251"/>
      <c r="C1" s="251"/>
      <c r="D1" s="251"/>
      <c r="E1" s="251"/>
    </row>
    <row r="2" spans="1:8" ht="16.95" customHeight="1" x14ac:dyDescent="0.25">
      <c r="A2" s="9"/>
      <c r="B2" s="25"/>
      <c r="C2" s="26"/>
      <c r="D2" s="5"/>
      <c r="E2" s="4"/>
      <c r="F2" s="11"/>
      <c r="G2" s="4"/>
      <c r="H2" s="4"/>
    </row>
    <row r="3" spans="1:8" s="23" customFormat="1" ht="54.75" customHeight="1" thickBot="1" x14ac:dyDescent="0.35">
      <c r="A3" s="16" t="s">
        <v>508</v>
      </c>
      <c r="B3" s="16" t="s">
        <v>34</v>
      </c>
      <c r="C3" s="173" t="s">
        <v>24</v>
      </c>
      <c r="D3" s="16" t="s">
        <v>35</v>
      </c>
      <c r="E3" s="16" t="s">
        <v>97</v>
      </c>
    </row>
    <row r="4" spans="1:8" ht="28.05" customHeight="1" thickBot="1" x14ac:dyDescent="0.3">
      <c r="A4" s="141" t="s">
        <v>57</v>
      </c>
      <c r="B4" s="160">
        <v>2.7399999999999999E-4</v>
      </c>
      <c r="C4" s="161" t="s">
        <v>532</v>
      </c>
      <c r="D4" s="162" t="s">
        <v>42</v>
      </c>
      <c r="E4" s="141"/>
    </row>
    <row r="5" spans="1:8" ht="28.05" customHeight="1" thickBot="1" x14ac:dyDescent="0.3">
      <c r="A5" s="141" t="s">
        <v>40</v>
      </c>
      <c r="B5" s="160">
        <v>1.22</v>
      </c>
      <c r="C5" s="161" t="s">
        <v>41</v>
      </c>
      <c r="D5" s="162" t="s">
        <v>42</v>
      </c>
      <c r="E5" s="141"/>
    </row>
    <row r="6" spans="1:8" ht="28.05" customHeight="1" thickBot="1" x14ac:dyDescent="0.3">
      <c r="A6" s="141" t="s">
        <v>46</v>
      </c>
      <c r="B6" s="160">
        <v>2.1800000000000002</v>
      </c>
      <c r="C6" s="161" t="s">
        <v>41</v>
      </c>
      <c r="D6" s="162" t="s">
        <v>42</v>
      </c>
      <c r="E6" s="141"/>
    </row>
    <row r="7" spans="1:8" ht="28.05" customHeight="1" thickBot="1" x14ac:dyDescent="0.3">
      <c r="A7" s="141" t="s">
        <v>50</v>
      </c>
      <c r="B7" s="160">
        <v>3.9300000000000003E-3</v>
      </c>
      <c r="C7" s="161" t="s">
        <v>41</v>
      </c>
      <c r="D7" s="162" t="s">
        <v>42</v>
      </c>
      <c r="E7" s="141"/>
    </row>
    <row r="8" spans="1:8" ht="28.05" customHeight="1" thickBot="1" x14ac:dyDescent="0.3">
      <c r="A8" s="141" t="s">
        <v>54</v>
      </c>
      <c r="B8" s="160">
        <v>0.37</v>
      </c>
      <c r="C8" s="161" t="s">
        <v>41</v>
      </c>
      <c r="D8" s="162" t="s">
        <v>42</v>
      </c>
      <c r="E8" s="141"/>
    </row>
    <row r="9" spans="1:8" ht="28.05" customHeight="1" thickBot="1" x14ac:dyDescent="0.3">
      <c r="A9" s="141" t="s">
        <v>60</v>
      </c>
      <c r="B9" s="160"/>
      <c r="C9" s="161"/>
      <c r="D9" s="162" t="s">
        <v>42</v>
      </c>
      <c r="E9" s="141"/>
    </row>
    <row r="10" spans="1:8" ht="28.05" customHeight="1" thickBot="1" x14ac:dyDescent="0.3">
      <c r="A10" s="141" t="s">
        <v>446</v>
      </c>
      <c r="B10" s="160"/>
      <c r="C10" s="161"/>
      <c r="D10" s="162" t="s">
        <v>42</v>
      </c>
      <c r="E10" s="141"/>
    </row>
    <row r="11" spans="1:8" ht="28.05" customHeight="1" thickBot="1" x14ac:dyDescent="0.3">
      <c r="A11" s="141" t="s">
        <v>446</v>
      </c>
      <c r="B11" s="160"/>
      <c r="C11" s="161"/>
      <c r="D11" s="162" t="s">
        <v>42</v>
      </c>
      <c r="E11" s="141"/>
    </row>
    <row r="12" spans="1:8" ht="28.05" customHeight="1" thickBot="1" x14ac:dyDescent="0.3">
      <c r="A12" s="141" t="s">
        <v>446</v>
      </c>
      <c r="B12" s="160"/>
      <c r="C12" s="161"/>
      <c r="D12" s="162" t="s">
        <v>42</v>
      </c>
      <c r="E12" s="141"/>
    </row>
    <row r="13" spans="1:8" ht="28.05" customHeight="1" thickBot="1" x14ac:dyDescent="0.3">
      <c r="A13" s="141" t="s">
        <v>446</v>
      </c>
      <c r="B13" s="160"/>
      <c r="C13" s="161"/>
      <c r="D13" s="162" t="s">
        <v>42</v>
      </c>
      <c r="E13" s="141"/>
    </row>
    <row r="14" spans="1:8" ht="28.05" customHeight="1" thickBot="1" x14ac:dyDescent="0.3">
      <c r="A14" s="141" t="s">
        <v>446</v>
      </c>
      <c r="B14" s="160"/>
      <c r="C14" s="161"/>
      <c r="D14" s="162" t="s">
        <v>42</v>
      </c>
      <c r="E14" s="141"/>
    </row>
    <row r="15" spans="1:8" ht="28.05" customHeight="1" thickBot="1" x14ac:dyDescent="0.3">
      <c r="A15" s="141" t="s">
        <v>446</v>
      </c>
      <c r="B15" s="160"/>
      <c r="C15" s="161"/>
      <c r="D15" s="162" t="s">
        <v>42</v>
      </c>
      <c r="E15" s="141"/>
    </row>
    <row r="16" spans="1:8" ht="28.05" customHeight="1" thickBot="1" x14ac:dyDescent="0.3">
      <c r="A16" s="141" t="s">
        <v>446</v>
      </c>
      <c r="B16" s="160"/>
      <c r="C16" s="161"/>
      <c r="D16" s="162" t="s">
        <v>42</v>
      </c>
      <c r="E16" s="141"/>
    </row>
    <row r="17" spans="1:5" ht="28.05" customHeight="1" thickBot="1" x14ac:dyDescent="0.3">
      <c r="A17" s="141" t="s">
        <v>446</v>
      </c>
      <c r="B17" s="160"/>
      <c r="C17" s="161"/>
      <c r="D17" s="162" t="s">
        <v>42</v>
      </c>
      <c r="E17" s="141"/>
    </row>
    <row r="18" spans="1:5" ht="28.05" customHeight="1" thickBot="1" x14ac:dyDescent="0.3">
      <c r="A18" s="141" t="s">
        <v>446</v>
      </c>
      <c r="B18" s="160"/>
      <c r="C18" s="161"/>
      <c r="D18" s="162" t="s">
        <v>42</v>
      </c>
      <c r="E18" s="141"/>
    </row>
    <row r="19" spans="1:5" ht="28.05" customHeight="1" thickBot="1" x14ac:dyDescent="0.3">
      <c r="A19" s="141" t="s">
        <v>446</v>
      </c>
      <c r="B19" s="160"/>
      <c r="C19" s="161"/>
      <c r="D19" s="162" t="s">
        <v>42</v>
      </c>
      <c r="E19" s="141"/>
    </row>
    <row r="20" spans="1:5" ht="28.05" customHeight="1" thickBot="1" x14ac:dyDescent="0.3">
      <c r="A20" s="141" t="s">
        <v>446</v>
      </c>
      <c r="B20" s="160"/>
      <c r="C20" s="161"/>
      <c r="D20" s="162" t="s">
        <v>42</v>
      </c>
      <c r="E20" s="141"/>
    </row>
    <row r="21" spans="1:5" ht="28.05" customHeight="1" thickBot="1" x14ac:dyDescent="0.3">
      <c r="A21" s="141" t="s">
        <v>446</v>
      </c>
      <c r="B21" s="160"/>
      <c r="C21" s="161"/>
      <c r="D21" s="162" t="s">
        <v>42</v>
      </c>
      <c r="E21" s="141"/>
    </row>
    <row r="22" spans="1:5" ht="28.05" customHeight="1" thickBot="1" x14ac:dyDescent="0.3">
      <c r="A22" s="141" t="s">
        <v>446</v>
      </c>
      <c r="B22" s="160"/>
      <c r="C22" s="161"/>
      <c r="D22" s="162" t="s">
        <v>42</v>
      </c>
      <c r="E22" s="141"/>
    </row>
    <row r="23" spans="1:5" ht="28.05" customHeight="1" thickBot="1" x14ac:dyDescent="0.3">
      <c r="A23" s="141" t="s">
        <v>446</v>
      </c>
      <c r="B23" s="160"/>
      <c r="C23" s="161"/>
      <c r="D23" s="162" t="s">
        <v>42</v>
      </c>
      <c r="E23" s="141"/>
    </row>
    <row r="24" spans="1:5" ht="28.05" customHeight="1" thickBot="1" x14ac:dyDescent="0.3">
      <c r="A24" s="141" t="s">
        <v>446</v>
      </c>
      <c r="B24" s="160"/>
      <c r="C24" s="161"/>
      <c r="D24" s="162" t="s">
        <v>42</v>
      </c>
      <c r="E24" s="141"/>
    </row>
    <row r="25" spans="1:5" ht="28.05" customHeight="1" thickBot="1" x14ac:dyDescent="0.3">
      <c r="A25" s="141" t="s">
        <v>446</v>
      </c>
      <c r="B25" s="160"/>
      <c r="C25" s="161"/>
      <c r="D25" s="162" t="s">
        <v>42</v>
      </c>
      <c r="E25" s="141"/>
    </row>
    <row r="26" spans="1:5" ht="28.05" customHeight="1" thickBot="1" x14ac:dyDescent="0.3">
      <c r="A26" s="141" t="s">
        <v>446</v>
      </c>
      <c r="B26" s="160"/>
      <c r="C26" s="161"/>
      <c r="D26" s="162" t="s">
        <v>42</v>
      </c>
      <c r="E26" s="141"/>
    </row>
    <row r="27" spans="1:5" ht="28.05" customHeight="1" thickBot="1" x14ac:dyDescent="0.3">
      <c r="A27" s="141" t="s">
        <v>446</v>
      </c>
      <c r="B27" s="160"/>
      <c r="C27" s="161"/>
      <c r="D27" s="162" t="s">
        <v>42</v>
      </c>
      <c r="E27" s="141"/>
    </row>
    <row r="28" spans="1:5" ht="28.05" customHeight="1" thickBot="1" x14ac:dyDescent="0.3">
      <c r="A28" s="141" t="s">
        <v>446</v>
      </c>
      <c r="B28" s="160"/>
      <c r="C28" s="161"/>
      <c r="D28" s="162" t="s">
        <v>42</v>
      </c>
      <c r="E28" s="141"/>
    </row>
    <row r="29" spans="1:5" ht="28.05" customHeight="1" thickBot="1" x14ac:dyDescent="0.3">
      <c r="A29" s="141" t="s">
        <v>446</v>
      </c>
      <c r="B29" s="160"/>
      <c r="C29" s="161"/>
      <c r="D29" s="162" t="s">
        <v>42</v>
      </c>
      <c r="E29" s="141"/>
    </row>
    <row r="30" spans="1:5" ht="28.05" customHeight="1" x14ac:dyDescent="0.25">
      <c r="A30" s="154" t="s">
        <v>446</v>
      </c>
      <c r="B30" s="163"/>
      <c r="C30" s="164"/>
      <c r="D30" s="165" t="s">
        <v>42</v>
      </c>
      <c r="E30" s="154"/>
    </row>
    <row r="32" spans="1:5" ht="13.05" customHeight="1" x14ac:dyDescent="0.25">
      <c r="A32" s="129" t="s">
        <v>440</v>
      </c>
      <c r="B32" s="129" t="s">
        <v>440</v>
      </c>
      <c r="C32" s="129" t="s">
        <v>440</v>
      </c>
      <c r="D32" s="129" t="s">
        <v>440</v>
      </c>
      <c r="E32" s="129" t="s">
        <v>440</v>
      </c>
    </row>
    <row r="34" spans="1:5" ht="43.95" customHeight="1" x14ac:dyDescent="0.25">
      <c r="A34" s="254" t="s">
        <v>534</v>
      </c>
      <c r="B34" s="254"/>
      <c r="C34" s="254"/>
      <c r="D34" s="254"/>
      <c r="E34" s="254"/>
    </row>
  </sheetData>
  <sheetProtection algorithmName="SHA-512" hashValue="UrN+Fmx9M5tztHYWvFrLfRHk0sCFsZRQE6rsWnKKs79aOkKIUGV+hwY4pirM1cx/Y7DANmvVgox6oNhoQ6MoGw==" saltValue="zP/mSin/NJ/3w+gUAqLkMQ==" spinCount="100000" sheet="1" objects="1" scenarios="1" selectLockedCells="1" selectUnlockedCells="1"/>
  <autoFilter ref="A3:E30" xr:uid="{5B5B98A3-1ABD-CF4D-ADB6-99170771CA5D}">
    <sortState xmlns:xlrd2="http://schemas.microsoft.com/office/spreadsheetml/2017/richdata2" ref="A4:E30">
      <sortCondition ref="A3:A30"/>
    </sortState>
  </autoFilter>
  <mergeCells count="2">
    <mergeCell ref="A1:E1"/>
    <mergeCell ref="A34:E34"/>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98A3-1ABD-CF4D-ADB6-99170771CA5D}">
  <sheetPr>
    <tabColor theme="0" tint="-0.249977111117893"/>
  </sheetPr>
  <dimension ref="A1:H34"/>
  <sheetViews>
    <sheetView showGridLines="0" zoomScale="70" zoomScaleNormal="70" workbookViewId="0">
      <selection sqref="A1:E1"/>
    </sheetView>
  </sheetViews>
  <sheetFormatPr baseColWidth="10" defaultColWidth="18.109375" defaultRowHeight="13.05" customHeight="1" x14ac:dyDescent="0.25"/>
  <cols>
    <col min="1" max="1" width="26.6640625" style="27" customWidth="1"/>
    <col min="2" max="4" width="20.77734375" style="20" customWidth="1"/>
    <col min="5" max="5" width="43.33203125" style="1" customWidth="1"/>
    <col min="6" max="16384" width="18.109375" style="1"/>
  </cols>
  <sheetData>
    <row r="1" spans="1:8" s="22" customFormat="1" ht="37.950000000000003" customHeight="1" x14ac:dyDescent="0.55000000000000004">
      <c r="A1" s="251" t="s">
        <v>557</v>
      </c>
      <c r="B1" s="251"/>
      <c r="C1" s="251"/>
      <c r="D1" s="251"/>
      <c r="E1" s="251"/>
    </row>
    <row r="2" spans="1:8" ht="16.95" customHeight="1" x14ac:dyDescent="0.25">
      <c r="A2" s="9"/>
      <c r="B2" s="25"/>
      <c r="C2" s="26"/>
      <c r="D2" s="5"/>
      <c r="E2" s="4"/>
      <c r="F2" s="11"/>
      <c r="G2" s="4"/>
      <c r="H2" s="4"/>
    </row>
    <row r="3" spans="1:8" s="23" customFormat="1" ht="54.75" customHeight="1" thickBot="1" x14ac:dyDescent="0.35">
      <c r="A3" s="16" t="s">
        <v>508</v>
      </c>
      <c r="B3" s="16" t="s">
        <v>34</v>
      </c>
      <c r="C3" s="173" t="s">
        <v>24</v>
      </c>
      <c r="D3" s="16" t="s">
        <v>35</v>
      </c>
      <c r="E3" s="16" t="s">
        <v>97</v>
      </c>
    </row>
    <row r="4" spans="1:8" ht="28.05" customHeight="1" thickBot="1" x14ac:dyDescent="0.3">
      <c r="A4" s="141" t="s">
        <v>57</v>
      </c>
      <c r="B4" s="160">
        <v>2.7399999999999999E-4</v>
      </c>
      <c r="C4" s="161" t="s">
        <v>532</v>
      </c>
      <c r="D4" s="162" t="s">
        <v>42</v>
      </c>
      <c r="E4" s="141"/>
    </row>
    <row r="5" spans="1:8" ht="28.05" customHeight="1" thickBot="1" x14ac:dyDescent="0.3">
      <c r="A5" s="141" t="s">
        <v>40</v>
      </c>
      <c r="B5" s="160">
        <v>1.22</v>
      </c>
      <c r="C5" s="161" t="s">
        <v>41</v>
      </c>
      <c r="D5" s="162" t="s">
        <v>42</v>
      </c>
      <c r="E5" s="141"/>
    </row>
    <row r="6" spans="1:8" ht="28.05" customHeight="1" thickBot="1" x14ac:dyDescent="0.3">
      <c r="A6" s="141" t="s">
        <v>50</v>
      </c>
      <c r="B6" s="160">
        <v>3.9300000000000003E-3</v>
      </c>
      <c r="C6" s="161" t="s">
        <v>41</v>
      </c>
      <c r="D6" s="162" t="s">
        <v>42</v>
      </c>
      <c r="E6" s="141"/>
    </row>
    <row r="7" spans="1:8" ht="28.05" customHeight="1" thickBot="1" x14ac:dyDescent="0.3">
      <c r="A7" s="141" t="s">
        <v>54</v>
      </c>
      <c r="B7" s="160">
        <v>0.37</v>
      </c>
      <c r="C7" s="161" t="s">
        <v>41</v>
      </c>
      <c r="D7" s="162" t="s">
        <v>42</v>
      </c>
      <c r="E7" s="141"/>
    </row>
    <row r="8" spans="1:8" ht="28.05" customHeight="1" thickBot="1" x14ac:dyDescent="0.3">
      <c r="A8" s="141" t="s">
        <v>60</v>
      </c>
      <c r="B8" s="160"/>
      <c r="C8" s="161"/>
      <c r="D8" s="162" t="s">
        <v>42</v>
      </c>
      <c r="E8" s="141"/>
    </row>
    <row r="9" spans="1:8" ht="28.05" customHeight="1" thickBot="1" x14ac:dyDescent="0.3">
      <c r="A9" s="141" t="s">
        <v>446</v>
      </c>
      <c r="B9" s="160"/>
      <c r="C9" s="161"/>
      <c r="D9" s="162" t="s">
        <v>42</v>
      </c>
      <c r="E9" s="141"/>
    </row>
    <row r="10" spans="1:8" ht="28.05" customHeight="1" thickBot="1" x14ac:dyDescent="0.3">
      <c r="A10" s="141" t="s">
        <v>446</v>
      </c>
      <c r="B10" s="160"/>
      <c r="C10" s="161"/>
      <c r="D10" s="162" t="s">
        <v>42</v>
      </c>
      <c r="E10" s="141"/>
    </row>
    <row r="11" spans="1:8" ht="28.05" customHeight="1" thickBot="1" x14ac:dyDescent="0.3">
      <c r="A11" s="141" t="s">
        <v>446</v>
      </c>
      <c r="B11" s="160"/>
      <c r="C11" s="161"/>
      <c r="D11" s="162" t="s">
        <v>42</v>
      </c>
      <c r="E11" s="141"/>
    </row>
    <row r="12" spans="1:8" ht="28.05" customHeight="1" thickBot="1" x14ac:dyDescent="0.3">
      <c r="A12" s="141" t="s">
        <v>446</v>
      </c>
      <c r="B12" s="160"/>
      <c r="C12" s="161"/>
      <c r="D12" s="162" t="s">
        <v>42</v>
      </c>
      <c r="E12" s="141"/>
    </row>
    <row r="13" spans="1:8" ht="28.05" customHeight="1" thickBot="1" x14ac:dyDescent="0.3">
      <c r="A13" s="141" t="s">
        <v>446</v>
      </c>
      <c r="B13" s="160"/>
      <c r="C13" s="161"/>
      <c r="D13" s="162" t="s">
        <v>42</v>
      </c>
      <c r="E13" s="141"/>
    </row>
    <row r="14" spans="1:8" ht="28.05" customHeight="1" thickBot="1" x14ac:dyDescent="0.3">
      <c r="A14" s="141" t="s">
        <v>446</v>
      </c>
      <c r="B14" s="160"/>
      <c r="C14" s="161"/>
      <c r="D14" s="162" t="s">
        <v>42</v>
      </c>
      <c r="E14" s="141"/>
    </row>
    <row r="15" spans="1:8" ht="28.05" customHeight="1" thickBot="1" x14ac:dyDescent="0.3">
      <c r="A15" s="141" t="s">
        <v>446</v>
      </c>
      <c r="B15" s="160"/>
      <c r="C15" s="161"/>
      <c r="D15" s="162" t="s">
        <v>42</v>
      </c>
      <c r="E15" s="141"/>
    </row>
    <row r="16" spans="1:8" ht="28.05" customHeight="1" thickBot="1" x14ac:dyDescent="0.3">
      <c r="A16" s="141" t="s">
        <v>446</v>
      </c>
      <c r="B16" s="160"/>
      <c r="C16" s="161"/>
      <c r="D16" s="162" t="s">
        <v>42</v>
      </c>
      <c r="E16" s="141"/>
    </row>
    <row r="17" spans="1:5" ht="28.05" customHeight="1" thickBot="1" x14ac:dyDescent="0.3">
      <c r="A17" s="141" t="s">
        <v>446</v>
      </c>
      <c r="B17" s="160"/>
      <c r="C17" s="161"/>
      <c r="D17" s="162" t="s">
        <v>42</v>
      </c>
      <c r="E17" s="141"/>
    </row>
    <row r="18" spans="1:5" ht="28.05" customHeight="1" thickBot="1" x14ac:dyDescent="0.3">
      <c r="A18" s="141" t="s">
        <v>446</v>
      </c>
      <c r="B18" s="160"/>
      <c r="C18" s="161"/>
      <c r="D18" s="162" t="s">
        <v>42</v>
      </c>
      <c r="E18" s="141"/>
    </row>
    <row r="19" spans="1:5" ht="28.05" customHeight="1" thickBot="1" x14ac:dyDescent="0.3">
      <c r="A19" s="141" t="s">
        <v>446</v>
      </c>
      <c r="B19" s="160"/>
      <c r="C19" s="161"/>
      <c r="D19" s="162" t="s">
        <v>42</v>
      </c>
      <c r="E19" s="141"/>
    </row>
    <row r="20" spans="1:5" ht="28.05" customHeight="1" thickBot="1" x14ac:dyDescent="0.3">
      <c r="A20" s="141" t="s">
        <v>446</v>
      </c>
      <c r="B20" s="160"/>
      <c r="C20" s="161"/>
      <c r="D20" s="162" t="s">
        <v>42</v>
      </c>
      <c r="E20" s="141"/>
    </row>
    <row r="21" spans="1:5" ht="28.05" customHeight="1" thickBot="1" x14ac:dyDescent="0.3">
      <c r="A21" s="141" t="s">
        <v>446</v>
      </c>
      <c r="B21" s="160"/>
      <c r="C21" s="161"/>
      <c r="D21" s="162" t="s">
        <v>42</v>
      </c>
      <c r="E21" s="141"/>
    </row>
    <row r="22" spans="1:5" ht="28.05" customHeight="1" thickBot="1" x14ac:dyDescent="0.3">
      <c r="A22" s="141" t="s">
        <v>446</v>
      </c>
      <c r="B22" s="160"/>
      <c r="C22" s="161"/>
      <c r="D22" s="162" t="s">
        <v>42</v>
      </c>
      <c r="E22" s="141"/>
    </row>
    <row r="23" spans="1:5" ht="28.05" customHeight="1" thickBot="1" x14ac:dyDescent="0.3">
      <c r="A23" s="141" t="s">
        <v>446</v>
      </c>
      <c r="B23" s="160"/>
      <c r="C23" s="161"/>
      <c r="D23" s="162" t="s">
        <v>42</v>
      </c>
      <c r="E23" s="141"/>
    </row>
    <row r="24" spans="1:5" ht="28.05" customHeight="1" thickBot="1" x14ac:dyDescent="0.3">
      <c r="A24" s="141" t="s">
        <v>446</v>
      </c>
      <c r="B24" s="160"/>
      <c r="C24" s="161"/>
      <c r="D24" s="162" t="s">
        <v>42</v>
      </c>
      <c r="E24" s="141"/>
    </row>
    <row r="25" spans="1:5" ht="28.05" customHeight="1" thickBot="1" x14ac:dyDescent="0.3">
      <c r="A25" s="141" t="s">
        <v>446</v>
      </c>
      <c r="B25" s="160"/>
      <c r="C25" s="161"/>
      <c r="D25" s="162" t="s">
        <v>42</v>
      </c>
      <c r="E25" s="141"/>
    </row>
    <row r="26" spans="1:5" ht="28.05" customHeight="1" thickBot="1" x14ac:dyDescent="0.3">
      <c r="A26" s="141" t="s">
        <v>446</v>
      </c>
      <c r="B26" s="160"/>
      <c r="C26" s="161"/>
      <c r="D26" s="162" t="s">
        <v>42</v>
      </c>
      <c r="E26" s="141"/>
    </row>
    <row r="27" spans="1:5" ht="28.05" customHeight="1" thickBot="1" x14ac:dyDescent="0.3">
      <c r="A27" s="141" t="s">
        <v>446</v>
      </c>
      <c r="B27" s="160"/>
      <c r="C27" s="161"/>
      <c r="D27" s="162" t="s">
        <v>42</v>
      </c>
      <c r="E27" s="141"/>
    </row>
    <row r="28" spans="1:5" ht="28.05" customHeight="1" thickBot="1" x14ac:dyDescent="0.3">
      <c r="A28" s="141" t="s">
        <v>446</v>
      </c>
      <c r="B28" s="160"/>
      <c r="C28" s="161"/>
      <c r="D28" s="162" t="s">
        <v>42</v>
      </c>
      <c r="E28" s="141"/>
    </row>
    <row r="29" spans="1:5" ht="28.05" customHeight="1" thickBot="1" x14ac:dyDescent="0.3">
      <c r="A29" s="141" t="s">
        <v>446</v>
      </c>
      <c r="B29" s="160"/>
      <c r="C29" s="161"/>
      <c r="D29" s="162" t="s">
        <v>42</v>
      </c>
      <c r="E29" s="141"/>
    </row>
    <row r="30" spans="1:5" ht="28.05" customHeight="1" x14ac:dyDescent="0.25">
      <c r="A30" s="154" t="s">
        <v>446</v>
      </c>
      <c r="B30" s="163"/>
      <c r="C30" s="164"/>
      <c r="D30" s="165" t="s">
        <v>42</v>
      </c>
      <c r="E30" s="154"/>
    </row>
    <row r="32" spans="1:5" ht="13.05" customHeight="1" x14ac:dyDescent="0.25">
      <c r="A32" s="129" t="s">
        <v>440</v>
      </c>
      <c r="B32" s="129" t="s">
        <v>440</v>
      </c>
      <c r="C32" s="129" t="s">
        <v>440</v>
      </c>
      <c r="D32" s="129" t="s">
        <v>440</v>
      </c>
      <c r="E32" s="129" t="s">
        <v>440</v>
      </c>
    </row>
    <row r="34" spans="1:5" ht="43.95" customHeight="1" x14ac:dyDescent="0.25">
      <c r="A34" s="254" t="s">
        <v>534</v>
      </c>
      <c r="B34" s="254"/>
      <c r="C34" s="254"/>
      <c r="D34" s="254"/>
      <c r="E34" s="254"/>
    </row>
  </sheetData>
  <sheetProtection algorithmName="SHA-512" hashValue="Oa7AIWSB4FPrW4s8323o31glumOdKD9/j/UnVOZ/rJBIZ6KC4Zteumozc72NulVTJUdPgOXEofNTJIHBBsqNiA==" saltValue="eCcvasUdT/kfJNHU6rx3WA==" spinCount="100000" sheet="1" objects="1" scenarios="1" selectLockedCells="1" selectUnlockedCells="1"/>
  <autoFilter ref="A3:E30" xr:uid="{5B5B98A3-1ABD-CF4D-ADB6-99170771CA5D}">
    <sortState xmlns:xlrd2="http://schemas.microsoft.com/office/spreadsheetml/2017/richdata2" ref="A4:E30">
      <sortCondition ref="A3:A30"/>
    </sortState>
  </autoFilter>
  <mergeCells count="2">
    <mergeCell ref="A1:E1"/>
    <mergeCell ref="A34:E34"/>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1E65E-A45B-8340-A515-9379DF2CCB0D}">
  <sheetPr>
    <tabColor theme="0" tint="-0.249977111117893"/>
  </sheetPr>
  <dimension ref="A1:F104"/>
  <sheetViews>
    <sheetView showGridLines="0" zoomScale="70" zoomScaleNormal="70" workbookViewId="0">
      <selection sqref="A1:D1"/>
    </sheetView>
  </sheetViews>
  <sheetFormatPr baseColWidth="10" defaultColWidth="18.109375" defaultRowHeight="18" customHeight="1" x14ac:dyDescent="0.25"/>
  <cols>
    <col min="1" max="1" width="33.33203125" style="1" customWidth="1"/>
    <col min="2" max="2" width="20.77734375" style="1" customWidth="1"/>
    <col min="3" max="3" width="27.33203125" style="17" customWidth="1"/>
    <col min="4" max="4" width="47.109375" style="1" customWidth="1"/>
    <col min="5" max="16384" width="18.109375" style="1"/>
  </cols>
  <sheetData>
    <row r="1" spans="1:6" s="22" customFormat="1" ht="37.950000000000003" customHeight="1" x14ac:dyDescent="0.55000000000000004">
      <c r="A1" s="251" t="s">
        <v>516</v>
      </c>
      <c r="B1" s="251"/>
      <c r="C1" s="251"/>
      <c r="D1" s="251"/>
    </row>
    <row r="2" spans="1:6" ht="16.95" customHeight="1" x14ac:dyDescent="0.25">
      <c r="A2" s="9"/>
      <c r="B2" s="8"/>
      <c r="C2" s="172"/>
      <c r="D2" s="11"/>
      <c r="E2" s="4"/>
      <c r="F2" s="4"/>
    </row>
    <row r="3" spans="1:6" s="23" customFormat="1" ht="37.950000000000003" customHeight="1" x14ac:dyDescent="0.3">
      <c r="A3" s="16" t="s">
        <v>533</v>
      </c>
      <c r="B3" s="173" t="s">
        <v>36</v>
      </c>
      <c r="C3" s="16" t="s">
        <v>24</v>
      </c>
      <c r="D3" s="16" t="s">
        <v>97</v>
      </c>
    </row>
    <row r="4" spans="1:6" s="14" customFormat="1" ht="28.05" customHeight="1" thickBot="1" x14ac:dyDescent="0.35">
      <c r="A4" s="174" t="s">
        <v>514</v>
      </c>
      <c r="B4" s="180">
        <v>0.26500000000000001</v>
      </c>
      <c r="C4" s="176" t="s">
        <v>510</v>
      </c>
      <c r="D4" s="174"/>
    </row>
    <row r="5" spans="1:6" s="14" customFormat="1" ht="28.05" customHeight="1" thickBot="1" x14ac:dyDescent="0.35">
      <c r="A5" s="141" t="s">
        <v>509</v>
      </c>
      <c r="B5" s="166">
        <v>0.35099999999999998</v>
      </c>
      <c r="C5" s="177" t="s">
        <v>510</v>
      </c>
      <c r="D5" s="141"/>
    </row>
    <row r="6" spans="1:6" s="14" customFormat="1" ht="28.05" customHeight="1" thickBot="1" x14ac:dyDescent="0.35">
      <c r="A6" s="141" t="s">
        <v>512</v>
      </c>
      <c r="B6" s="166">
        <v>0.311</v>
      </c>
      <c r="C6" s="177" t="s">
        <v>510</v>
      </c>
      <c r="D6" s="141"/>
    </row>
    <row r="7" spans="1:6" s="14" customFormat="1" ht="28.05" customHeight="1" thickBot="1" x14ac:dyDescent="0.35">
      <c r="A7" s="141" t="s">
        <v>511</v>
      </c>
      <c r="B7" s="166">
        <v>0.33200000000000002</v>
      </c>
      <c r="C7" s="177" t="s">
        <v>510</v>
      </c>
      <c r="D7" s="141"/>
    </row>
    <row r="8" spans="1:6" s="14" customFormat="1" ht="28.05" customHeight="1" thickBot="1" x14ac:dyDescent="0.35">
      <c r="A8" s="141" t="s">
        <v>513</v>
      </c>
      <c r="B8" s="166">
        <v>0.35099999999999998</v>
      </c>
      <c r="C8" s="177" t="s">
        <v>510</v>
      </c>
      <c r="D8" s="141"/>
    </row>
    <row r="9" spans="1:6" s="14" customFormat="1" ht="28.05" customHeight="1" thickBot="1" x14ac:dyDescent="0.35">
      <c r="A9" s="141" t="s">
        <v>446</v>
      </c>
      <c r="B9" s="178"/>
      <c r="C9" s="177" t="s">
        <v>510</v>
      </c>
      <c r="D9" s="141"/>
    </row>
    <row r="10" spans="1:6" s="14" customFormat="1" ht="28.05" customHeight="1" thickBot="1" x14ac:dyDescent="0.35">
      <c r="A10" s="141" t="s">
        <v>446</v>
      </c>
      <c r="B10" s="166"/>
      <c r="C10" s="177" t="s">
        <v>510</v>
      </c>
      <c r="D10" s="141"/>
    </row>
    <row r="11" spans="1:6" s="14" customFormat="1" ht="28.05" customHeight="1" thickBot="1" x14ac:dyDescent="0.35">
      <c r="A11" s="141" t="s">
        <v>446</v>
      </c>
      <c r="B11" s="166"/>
      <c r="C11" s="177" t="s">
        <v>510</v>
      </c>
      <c r="D11" s="141"/>
    </row>
    <row r="12" spans="1:6" s="14" customFormat="1" ht="28.05" customHeight="1" thickBot="1" x14ac:dyDescent="0.35">
      <c r="A12" s="141" t="s">
        <v>446</v>
      </c>
      <c r="B12" s="166"/>
      <c r="C12" s="177" t="s">
        <v>510</v>
      </c>
      <c r="D12" s="141"/>
    </row>
    <row r="13" spans="1:6" s="14" customFormat="1" ht="28.05" customHeight="1" thickBot="1" x14ac:dyDescent="0.35">
      <c r="A13" s="141" t="s">
        <v>446</v>
      </c>
      <c r="B13" s="166"/>
      <c r="C13" s="177" t="s">
        <v>510</v>
      </c>
      <c r="D13" s="141"/>
    </row>
    <row r="14" spans="1:6" s="14" customFormat="1" ht="28.05" customHeight="1" thickBot="1" x14ac:dyDescent="0.35">
      <c r="A14" s="141" t="s">
        <v>446</v>
      </c>
      <c r="B14" s="166"/>
      <c r="C14" s="177" t="s">
        <v>510</v>
      </c>
      <c r="D14" s="141"/>
    </row>
    <row r="15" spans="1:6" s="14" customFormat="1" ht="28.05" customHeight="1" thickBot="1" x14ac:dyDescent="0.35">
      <c r="A15" s="141" t="s">
        <v>446</v>
      </c>
      <c r="B15" s="166"/>
      <c r="C15" s="177" t="s">
        <v>510</v>
      </c>
      <c r="D15" s="141"/>
    </row>
    <row r="16" spans="1:6" s="14" customFormat="1" ht="28.05" customHeight="1" thickBot="1" x14ac:dyDescent="0.35">
      <c r="A16" s="141" t="s">
        <v>446</v>
      </c>
      <c r="B16" s="166"/>
      <c r="C16" s="177" t="s">
        <v>510</v>
      </c>
      <c r="D16" s="141"/>
    </row>
    <row r="17" spans="1:4" s="14" customFormat="1" ht="28.05" customHeight="1" thickBot="1" x14ac:dyDescent="0.35">
      <c r="A17" s="141" t="s">
        <v>446</v>
      </c>
      <c r="B17" s="166"/>
      <c r="C17" s="177" t="s">
        <v>510</v>
      </c>
      <c r="D17" s="141"/>
    </row>
    <row r="18" spans="1:4" s="14" customFormat="1" ht="28.05" customHeight="1" thickBot="1" x14ac:dyDescent="0.35">
      <c r="A18" s="141" t="s">
        <v>446</v>
      </c>
      <c r="B18" s="166"/>
      <c r="C18" s="177" t="s">
        <v>510</v>
      </c>
      <c r="D18" s="141"/>
    </row>
    <row r="19" spans="1:4" s="14" customFormat="1" ht="28.05" customHeight="1" thickBot="1" x14ac:dyDescent="0.35">
      <c r="A19" s="141" t="s">
        <v>446</v>
      </c>
      <c r="B19" s="166"/>
      <c r="C19" s="177" t="s">
        <v>510</v>
      </c>
      <c r="D19" s="141"/>
    </row>
    <row r="20" spans="1:4" s="14" customFormat="1" ht="28.05" customHeight="1" thickBot="1" x14ac:dyDescent="0.35">
      <c r="A20" s="141" t="s">
        <v>446</v>
      </c>
      <c r="B20" s="166"/>
      <c r="C20" s="177" t="s">
        <v>510</v>
      </c>
      <c r="D20" s="141"/>
    </row>
    <row r="21" spans="1:4" s="14" customFormat="1" ht="28.05" customHeight="1" thickBot="1" x14ac:dyDescent="0.35">
      <c r="A21" s="141" t="s">
        <v>446</v>
      </c>
      <c r="B21" s="166"/>
      <c r="C21" s="177" t="s">
        <v>510</v>
      </c>
      <c r="D21" s="141"/>
    </row>
    <row r="22" spans="1:4" s="14" customFormat="1" ht="28.05" customHeight="1" thickBot="1" x14ac:dyDescent="0.35">
      <c r="A22" s="141" t="s">
        <v>446</v>
      </c>
      <c r="B22" s="166"/>
      <c r="C22" s="177" t="s">
        <v>510</v>
      </c>
      <c r="D22" s="141"/>
    </row>
    <row r="23" spans="1:4" s="14" customFormat="1" ht="28.05" customHeight="1" thickBot="1" x14ac:dyDescent="0.35">
      <c r="A23" s="141" t="s">
        <v>446</v>
      </c>
      <c r="B23" s="166"/>
      <c r="C23" s="177" t="s">
        <v>510</v>
      </c>
      <c r="D23" s="141"/>
    </row>
    <row r="24" spans="1:4" s="14" customFormat="1" ht="28.05" customHeight="1" thickBot="1" x14ac:dyDescent="0.35">
      <c r="A24" s="141" t="s">
        <v>446</v>
      </c>
      <c r="B24" s="166"/>
      <c r="C24" s="177" t="s">
        <v>510</v>
      </c>
      <c r="D24" s="141"/>
    </row>
    <row r="25" spans="1:4" s="14" customFormat="1" ht="28.05" customHeight="1" thickBot="1" x14ac:dyDescent="0.35">
      <c r="A25" s="141" t="s">
        <v>446</v>
      </c>
      <c r="B25" s="166"/>
      <c r="C25" s="177" t="s">
        <v>510</v>
      </c>
      <c r="D25" s="141"/>
    </row>
    <row r="26" spans="1:4" s="14" customFormat="1" ht="28.05" customHeight="1" thickBot="1" x14ac:dyDescent="0.35">
      <c r="A26" s="141" t="s">
        <v>446</v>
      </c>
      <c r="B26" s="166"/>
      <c r="C26" s="177" t="s">
        <v>510</v>
      </c>
      <c r="D26" s="141"/>
    </row>
    <row r="27" spans="1:4" s="14" customFormat="1" ht="28.05" customHeight="1" thickBot="1" x14ac:dyDescent="0.35">
      <c r="A27" s="141" t="s">
        <v>446</v>
      </c>
      <c r="B27" s="166"/>
      <c r="C27" s="177" t="s">
        <v>510</v>
      </c>
      <c r="D27" s="141"/>
    </row>
    <row r="28" spans="1:4" s="14" customFormat="1" ht="28.05" customHeight="1" thickBot="1" x14ac:dyDescent="0.35">
      <c r="A28" s="141" t="s">
        <v>446</v>
      </c>
      <c r="B28" s="166"/>
      <c r="C28" s="177" t="s">
        <v>510</v>
      </c>
      <c r="D28" s="141"/>
    </row>
    <row r="29" spans="1:4" s="14" customFormat="1" ht="28.05" customHeight="1" thickBot="1" x14ac:dyDescent="0.35">
      <c r="A29" s="141" t="s">
        <v>446</v>
      </c>
      <c r="B29" s="166"/>
      <c r="C29" s="177" t="s">
        <v>510</v>
      </c>
      <c r="D29" s="141"/>
    </row>
    <row r="30" spans="1:4" s="14" customFormat="1" ht="28.05" customHeight="1" thickBot="1" x14ac:dyDescent="0.35">
      <c r="A30" s="141" t="s">
        <v>446</v>
      </c>
      <c r="B30" s="166"/>
      <c r="C30" s="177" t="s">
        <v>510</v>
      </c>
      <c r="D30" s="141"/>
    </row>
    <row r="31" spans="1:4" s="14" customFormat="1" ht="28.05" customHeight="1" thickBot="1" x14ac:dyDescent="0.35">
      <c r="A31" s="141" t="s">
        <v>446</v>
      </c>
      <c r="B31" s="166"/>
      <c r="C31" s="177" t="s">
        <v>510</v>
      </c>
      <c r="D31" s="141"/>
    </row>
    <row r="32" spans="1:4" s="14" customFormat="1" ht="28.05" customHeight="1" thickBot="1" x14ac:dyDescent="0.35">
      <c r="A32" s="141" t="s">
        <v>446</v>
      </c>
      <c r="B32" s="166"/>
      <c r="C32" s="177" t="s">
        <v>510</v>
      </c>
      <c r="D32" s="141"/>
    </row>
    <row r="33" spans="1:4" s="14" customFormat="1" ht="28.05" customHeight="1" thickBot="1" x14ac:dyDescent="0.35">
      <c r="A33" s="141" t="s">
        <v>446</v>
      </c>
      <c r="B33" s="166"/>
      <c r="C33" s="177" t="s">
        <v>510</v>
      </c>
      <c r="D33" s="141"/>
    </row>
    <row r="34" spans="1:4" s="14" customFormat="1" ht="28.05" customHeight="1" thickBot="1" x14ac:dyDescent="0.35">
      <c r="A34" s="141" t="s">
        <v>446</v>
      </c>
      <c r="B34" s="166"/>
      <c r="C34" s="177" t="s">
        <v>510</v>
      </c>
      <c r="D34" s="141"/>
    </row>
    <row r="35" spans="1:4" s="14" customFormat="1" ht="28.05" customHeight="1" thickBot="1" x14ac:dyDescent="0.35">
      <c r="A35" s="141" t="s">
        <v>446</v>
      </c>
      <c r="B35" s="166"/>
      <c r="C35" s="177" t="s">
        <v>510</v>
      </c>
      <c r="D35" s="141"/>
    </row>
    <row r="36" spans="1:4" s="14" customFormat="1" ht="28.05" customHeight="1" thickBot="1" x14ac:dyDescent="0.35">
      <c r="A36" s="141" t="s">
        <v>446</v>
      </c>
      <c r="B36" s="166"/>
      <c r="C36" s="177" t="s">
        <v>510</v>
      </c>
      <c r="D36" s="141"/>
    </row>
    <row r="37" spans="1:4" s="14" customFormat="1" ht="28.05" customHeight="1" thickBot="1" x14ac:dyDescent="0.35">
      <c r="A37" s="141" t="s">
        <v>446</v>
      </c>
      <c r="B37" s="166"/>
      <c r="C37" s="177" t="s">
        <v>510</v>
      </c>
      <c r="D37" s="141"/>
    </row>
    <row r="38" spans="1:4" s="14" customFormat="1" ht="28.05" customHeight="1" thickBot="1" x14ac:dyDescent="0.35">
      <c r="A38" s="141" t="s">
        <v>446</v>
      </c>
      <c r="B38" s="166"/>
      <c r="C38" s="177" t="s">
        <v>510</v>
      </c>
      <c r="D38" s="141"/>
    </row>
    <row r="39" spans="1:4" s="14" customFormat="1" ht="28.05" customHeight="1" thickBot="1" x14ac:dyDescent="0.35">
      <c r="A39" s="141" t="s">
        <v>446</v>
      </c>
      <c r="B39" s="166"/>
      <c r="C39" s="177" t="s">
        <v>510</v>
      </c>
      <c r="D39" s="141"/>
    </row>
    <row r="40" spans="1:4" s="14" customFormat="1" ht="28.05" customHeight="1" thickBot="1" x14ac:dyDescent="0.35">
      <c r="A40" s="141" t="s">
        <v>446</v>
      </c>
      <c r="B40" s="166"/>
      <c r="C40" s="177" t="s">
        <v>510</v>
      </c>
      <c r="D40" s="141"/>
    </row>
    <row r="41" spans="1:4" s="14" customFormat="1" ht="28.05" customHeight="1" thickBot="1" x14ac:dyDescent="0.35">
      <c r="A41" s="141" t="s">
        <v>446</v>
      </c>
      <c r="B41" s="166"/>
      <c r="C41" s="177" t="s">
        <v>510</v>
      </c>
      <c r="D41" s="141"/>
    </row>
    <row r="42" spans="1:4" s="14" customFormat="1" ht="28.05" customHeight="1" thickBot="1" x14ac:dyDescent="0.35">
      <c r="A42" s="141" t="s">
        <v>446</v>
      </c>
      <c r="B42" s="166"/>
      <c r="C42" s="177" t="s">
        <v>510</v>
      </c>
      <c r="D42" s="141"/>
    </row>
    <row r="43" spans="1:4" s="14" customFormat="1" ht="28.05" customHeight="1" thickBot="1" x14ac:dyDescent="0.35">
      <c r="A43" s="141" t="s">
        <v>446</v>
      </c>
      <c r="B43" s="166"/>
      <c r="C43" s="177" t="s">
        <v>510</v>
      </c>
      <c r="D43" s="141"/>
    </row>
    <row r="44" spans="1:4" s="14" customFormat="1" ht="28.05" customHeight="1" thickBot="1" x14ac:dyDescent="0.35">
      <c r="A44" s="141" t="s">
        <v>446</v>
      </c>
      <c r="B44" s="166"/>
      <c r="C44" s="177" t="s">
        <v>510</v>
      </c>
      <c r="D44" s="141"/>
    </row>
    <row r="45" spans="1:4" s="14" customFormat="1" ht="28.05" customHeight="1" thickBot="1" x14ac:dyDescent="0.35">
      <c r="A45" s="141" t="s">
        <v>446</v>
      </c>
      <c r="B45" s="166"/>
      <c r="C45" s="177" t="s">
        <v>510</v>
      </c>
      <c r="D45" s="141"/>
    </row>
    <row r="46" spans="1:4" s="14" customFormat="1" ht="28.05" customHeight="1" thickBot="1" x14ac:dyDescent="0.35">
      <c r="A46" s="141" t="s">
        <v>446</v>
      </c>
      <c r="B46" s="166"/>
      <c r="C46" s="177" t="s">
        <v>510</v>
      </c>
      <c r="D46" s="141"/>
    </row>
    <row r="47" spans="1:4" s="14" customFormat="1" ht="28.05" customHeight="1" thickBot="1" x14ac:dyDescent="0.35">
      <c r="A47" s="141" t="s">
        <v>446</v>
      </c>
      <c r="B47" s="166"/>
      <c r="C47" s="177" t="s">
        <v>510</v>
      </c>
      <c r="D47" s="141"/>
    </row>
    <row r="48" spans="1:4" s="14" customFormat="1" ht="28.05" customHeight="1" thickBot="1" x14ac:dyDescent="0.35">
      <c r="A48" s="141" t="s">
        <v>446</v>
      </c>
      <c r="B48" s="166"/>
      <c r="C48" s="177" t="s">
        <v>510</v>
      </c>
      <c r="D48" s="141"/>
    </row>
    <row r="49" spans="1:4" s="14" customFormat="1" ht="28.05" customHeight="1" thickBot="1" x14ac:dyDescent="0.35">
      <c r="A49" s="141" t="s">
        <v>446</v>
      </c>
      <c r="B49" s="166"/>
      <c r="C49" s="177" t="s">
        <v>510</v>
      </c>
      <c r="D49" s="141"/>
    </row>
    <row r="50" spans="1:4" s="14" customFormat="1" ht="28.05" customHeight="1" thickBot="1" x14ac:dyDescent="0.35">
      <c r="A50" s="141" t="s">
        <v>446</v>
      </c>
      <c r="B50" s="166"/>
      <c r="C50" s="177" t="s">
        <v>510</v>
      </c>
      <c r="D50" s="141"/>
    </row>
    <row r="51" spans="1:4" s="14" customFormat="1" ht="28.05" customHeight="1" thickBot="1" x14ac:dyDescent="0.35">
      <c r="A51" s="141" t="s">
        <v>446</v>
      </c>
      <c r="B51" s="166"/>
      <c r="C51" s="177" t="s">
        <v>510</v>
      </c>
      <c r="D51" s="141"/>
    </row>
    <row r="52" spans="1:4" s="14" customFormat="1" ht="28.05" customHeight="1" thickBot="1" x14ac:dyDescent="0.35">
      <c r="A52" s="141" t="s">
        <v>446</v>
      </c>
      <c r="B52" s="166"/>
      <c r="C52" s="177" t="s">
        <v>510</v>
      </c>
      <c r="D52" s="141"/>
    </row>
    <row r="53" spans="1:4" s="14" customFormat="1" ht="28.05" customHeight="1" thickBot="1" x14ac:dyDescent="0.35">
      <c r="A53" s="141" t="s">
        <v>446</v>
      </c>
      <c r="B53" s="166"/>
      <c r="C53" s="177" t="s">
        <v>510</v>
      </c>
      <c r="D53" s="141"/>
    </row>
    <row r="54" spans="1:4" s="14" customFormat="1" ht="28.05" customHeight="1" thickBot="1" x14ac:dyDescent="0.35">
      <c r="A54" s="141" t="s">
        <v>446</v>
      </c>
      <c r="B54" s="166"/>
      <c r="C54" s="177" t="s">
        <v>510</v>
      </c>
      <c r="D54" s="141"/>
    </row>
    <row r="55" spans="1:4" s="14" customFormat="1" ht="28.05" customHeight="1" thickBot="1" x14ac:dyDescent="0.35">
      <c r="A55" s="141" t="s">
        <v>446</v>
      </c>
      <c r="B55" s="166"/>
      <c r="C55" s="177" t="s">
        <v>510</v>
      </c>
      <c r="D55" s="141"/>
    </row>
    <row r="56" spans="1:4" s="14" customFormat="1" ht="28.05" customHeight="1" thickBot="1" x14ac:dyDescent="0.35">
      <c r="A56" s="141" t="s">
        <v>446</v>
      </c>
      <c r="B56" s="166"/>
      <c r="C56" s="177" t="s">
        <v>510</v>
      </c>
      <c r="D56" s="141"/>
    </row>
    <row r="57" spans="1:4" s="14" customFormat="1" ht="28.05" customHeight="1" thickBot="1" x14ac:dyDescent="0.35">
      <c r="A57" s="141" t="s">
        <v>446</v>
      </c>
      <c r="B57" s="166"/>
      <c r="C57" s="177" t="s">
        <v>510</v>
      </c>
      <c r="D57" s="141"/>
    </row>
    <row r="58" spans="1:4" s="14" customFormat="1" ht="28.05" customHeight="1" thickBot="1" x14ac:dyDescent="0.35">
      <c r="A58" s="141" t="s">
        <v>446</v>
      </c>
      <c r="B58" s="166"/>
      <c r="C58" s="177" t="s">
        <v>510</v>
      </c>
      <c r="D58" s="141"/>
    </row>
    <row r="59" spans="1:4" s="14" customFormat="1" ht="28.05" customHeight="1" thickBot="1" x14ac:dyDescent="0.35">
      <c r="A59" s="141" t="s">
        <v>446</v>
      </c>
      <c r="B59" s="166"/>
      <c r="C59" s="177" t="s">
        <v>510</v>
      </c>
      <c r="D59" s="141"/>
    </row>
    <row r="60" spans="1:4" s="14" customFormat="1" ht="28.05" customHeight="1" thickBot="1" x14ac:dyDescent="0.35">
      <c r="A60" s="141" t="s">
        <v>446</v>
      </c>
      <c r="B60" s="166"/>
      <c r="C60" s="177" t="s">
        <v>510</v>
      </c>
      <c r="D60" s="141"/>
    </row>
    <row r="61" spans="1:4" s="14" customFormat="1" ht="28.05" customHeight="1" thickBot="1" x14ac:dyDescent="0.35">
      <c r="A61" s="141" t="s">
        <v>446</v>
      </c>
      <c r="B61" s="166"/>
      <c r="C61" s="177" t="s">
        <v>510</v>
      </c>
      <c r="D61" s="141"/>
    </row>
    <row r="62" spans="1:4" s="14" customFormat="1" ht="28.05" customHeight="1" thickBot="1" x14ac:dyDescent="0.35">
      <c r="A62" s="141" t="s">
        <v>446</v>
      </c>
      <c r="B62" s="166"/>
      <c r="C62" s="177" t="s">
        <v>510</v>
      </c>
      <c r="D62" s="141"/>
    </row>
    <row r="63" spans="1:4" s="14" customFormat="1" ht="28.05" customHeight="1" thickBot="1" x14ac:dyDescent="0.35">
      <c r="A63" s="141" t="s">
        <v>446</v>
      </c>
      <c r="B63" s="166"/>
      <c r="C63" s="177" t="s">
        <v>510</v>
      </c>
      <c r="D63" s="141"/>
    </row>
    <row r="64" spans="1:4" s="14" customFormat="1" ht="28.05" customHeight="1" thickBot="1" x14ac:dyDescent="0.35">
      <c r="A64" s="141" t="s">
        <v>446</v>
      </c>
      <c r="B64" s="166"/>
      <c r="C64" s="177" t="s">
        <v>510</v>
      </c>
      <c r="D64" s="141"/>
    </row>
    <row r="65" spans="1:4" s="14" customFormat="1" ht="28.05" customHeight="1" thickBot="1" x14ac:dyDescent="0.35">
      <c r="A65" s="141" t="s">
        <v>446</v>
      </c>
      <c r="B65" s="166"/>
      <c r="C65" s="177" t="s">
        <v>510</v>
      </c>
      <c r="D65" s="141"/>
    </row>
    <row r="66" spans="1:4" s="14" customFormat="1" ht="28.05" customHeight="1" thickBot="1" x14ac:dyDescent="0.35">
      <c r="A66" s="141" t="s">
        <v>446</v>
      </c>
      <c r="B66" s="166"/>
      <c r="C66" s="177" t="s">
        <v>510</v>
      </c>
      <c r="D66" s="141"/>
    </row>
    <row r="67" spans="1:4" s="14" customFormat="1" ht="28.05" customHeight="1" thickBot="1" x14ac:dyDescent="0.35">
      <c r="A67" s="141" t="s">
        <v>446</v>
      </c>
      <c r="B67" s="166"/>
      <c r="C67" s="177" t="s">
        <v>510</v>
      </c>
      <c r="D67" s="141"/>
    </row>
    <row r="68" spans="1:4" s="14" customFormat="1" ht="28.05" customHeight="1" thickBot="1" x14ac:dyDescent="0.35">
      <c r="A68" s="141" t="s">
        <v>446</v>
      </c>
      <c r="B68" s="166"/>
      <c r="C68" s="177" t="s">
        <v>510</v>
      </c>
      <c r="D68" s="141"/>
    </row>
    <row r="69" spans="1:4" s="14" customFormat="1" ht="28.05" customHeight="1" thickBot="1" x14ac:dyDescent="0.35">
      <c r="A69" s="141" t="s">
        <v>446</v>
      </c>
      <c r="B69" s="166"/>
      <c r="C69" s="177" t="s">
        <v>510</v>
      </c>
      <c r="D69" s="141"/>
    </row>
    <row r="70" spans="1:4" s="14" customFormat="1" ht="28.05" customHeight="1" thickBot="1" x14ac:dyDescent="0.35">
      <c r="A70" s="141" t="s">
        <v>446</v>
      </c>
      <c r="B70" s="166"/>
      <c r="C70" s="177" t="s">
        <v>510</v>
      </c>
      <c r="D70" s="141"/>
    </row>
    <row r="71" spans="1:4" s="14" customFormat="1" ht="28.05" customHeight="1" thickBot="1" x14ac:dyDescent="0.35">
      <c r="A71" s="141" t="s">
        <v>446</v>
      </c>
      <c r="B71" s="166"/>
      <c r="C71" s="177" t="s">
        <v>510</v>
      </c>
      <c r="D71" s="141"/>
    </row>
    <row r="72" spans="1:4" s="14" customFormat="1" ht="28.05" customHeight="1" thickBot="1" x14ac:dyDescent="0.35">
      <c r="A72" s="141" t="s">
        <v>446</v>
      </c>
      <c r="B72" s="166"/>
      <c r="C72" s="177" t="s">
        <v>510</v>
      </c>
      <c r="D72" s="141"/>
    </row>
    <row r="73" spans="1:4" s="14" customFormat="1" ht="28.05" customHeight="1" thickBot="1" x14ac:dyDescent="0.35">
      <c r="A73" s="141" t="s">
        <v>446</v>
      </c>
      <c r="B73" s="166"/>
      <c r="C73" s="177" t="s">
        <v>510</v>
      </c>
      <c r="D73" s="141"/>
    </row>
    <row r="74" spans="1:4" s="14" customFormat="1" ht="28.05" customHeight="1" thickBot="1" x14ac:dyDescent="0.35">
      <c r="A74" s="141" t="s">
        <v>446</v>
      </c>
      <c r="B74" s="166"/>
      <c r="C74" s="177" t="s">
        <v>510</v>
      </c>
      <c r="D74" s="141"/>
    </row>
    <row r="75" spans="1:4" s="14" customFormat="1" ht="28.05" customHeight="1" thickBot="1" x14ac:dyDescent="0.35">
      <c r="A75" s="141" t="s">
        <v>446</v>
      </c>
      <c r="B75" s="166"/>
      <c r="C75" s="177" t="s">
        <v>510</v>
      </c>
      <c r="D75" s="141"/>
    </row>
    <row r="76" spans="1:4" s="14" customFormat="1" ht="28.05" customHeight="1" thickBot="1" x14ac:dyDescent="0.35">
      <c r="A76" s="141" t="s">
        <v>446</v>
      </c>
      <c r="B76" s="166"/>
      <c r="C76" s="177" t="s">
        <v>510</v>
      </c>
      <c r="D76" s="141"/>
    </row>
    <row r="77" spans="1:4" s="14" customFormat="1" ht="28.05" customHeight="1" thickBot="1" x14ac:dyDescent="0.35">
      <c r="A77" s="141" t="s">
        <v>446</v>
      </c>
      <c r="B77" s="166"/>
      <c r="C77" s="177" t="s">
        <v>510</v>
      </c>
      <c r="D77" s="141"/>
    </row>
    <row r="78" spans="1:4" s="14" customFormat="1" ht="28.05" customHeight="1" thickBot="1" x14ac:dyDescent="0.35">
      <c r="A78" s="141" t="s">
        <v>446</v>
      </c>
      <c r="B78" s="166"/>
      <c r="C78" s="177" t="s">
        <v>510</v>
      </c>
      <c r="D78" s="141"/>
    </row>
    <row r="79" spans="1:4" s="14" customFormat="1" ht="28.05" customHeight="1" thickBot="1" x14ac:dyDescent="0.35">
      <c r="A79" s="141" t="s">
        <v>446</v>
      </c>
      <c r="B79" s="166"/>
      <c r="C79" s="177" t="s">
        <v>510</v>
      </c>
      <c r="D79" s="141"/>
    </row>
    <row r="80" spans="1:4" s="14" customFormat="1" ht="28.05" customHeight="1" thickBot="1" x14ac:dyDescent="0.35">
      <c r="A80" s="141" t="s">
        <v>446</v>
      </c>
      <c r="B80" s="166"/>
      <c r="C80" s="177" t="s">
        <v>510</v>
      </c>
      <c r="D80" s="141"/>
    </row>
    <row r="81" spans="1:4" s="14" customFormat="1" ht="28.05" customHeight="1" thickBot="1" x14ac:dyDescent="0.35">
      <c r="A81" s="141" t="s">
        <v>446</v>
      </c>
      <c r="B81" s="166"/>
      <c r="C81" s="177" t="s">
        <v>510</v>
      </c>
      <c r="D81" s="141"/>
    </row>
    <row r="82" spans="1:4" s="14" customFormat="1" ht="28.05" customHeight="1" thickBot="1" x14ac:dyDescent="0.35">
      <c r="A82" s="141" t="s">
        <v>446</v>
      </c>
      <c r="B82" s="166"/>
      <c r="C82" s="177" t="s">
        <v>510</v>
      </c>
      <c r="D82" s="141"/>
    </row>
    <row r="83" spans="1:4" s="14" customFormat="1" ht="28.05" customHeight="1" thickBot="1" x14ac:dyDescent="0.35">
      <c r="A83" s="141" t="s">
        <v>446</v>
      </c>
      <c r="B83" s="166"/>
      <c r="C83" s="177" t="s">
        <v>510</v>
      </c>
      <c r="D83" s="141"/>
    </row>
    <row r="84" spans="1:4" s="14" customFormat="1" ht="28.05" customHeight="1" thickBot="1" x14ac:dyDescent="0.35">
      <c r="A84" s="141" t="s">
        <v>446</v>
      </c>
      <c r="B84" s="166"/>
      <c r="C84" s="177" t="s">
        <v>510</v>
      </c>
      <c r="D84" s="141"/>
    </row>
    <row r="85" spans="1:4" s="14" customFormat="1" ht="28.05" customHeight="1" thickBot="1" x14ac:dyDescent="0.35">
      <c r="A85" s="141" t="s">
        <v>446</v>
      </c>
      <c r="B85" s="166"/>
      <c r="C85" s="177" t="s">
        <v>510</v>
      </c>
      <c r="D85" s="141"/>
    </row>
    <row r="86" spans="1:4" s="14" customFormat="1" ht="28.05" customHeight="1" thickBot="1" x14ac:dyDescent="0.35">
      <c r="A86" s="141" t="s">
        <v>446</v>
      </c>
      <c r="B86" s="166"/>
      <c r="C86" s="177" t="s">
        <v>510</v>
      </c>
      <c r="D86" s="141"/>
    </row>
    <row r="87" spans="1:4" s="14" customFormat="1" ht="28.05" customHeight="1" thickBot="1" x14ac:dyDescent="0.35">
      <c r="A87" s="141" t="s">
        <v>446</v>
      </c>
      <c r="B87" s="166"/>
      <c r="C87" s="177" t="s">
        <v>510</v>
      </c>
      <c r="D87" s="141"/>
    </row>
    <row r="88" spans="1:4" s="14" customFormat="1" ht="28.05" customHeight="1" thickBot="1" x14ac:dyDescent="0.35">
      <c r="A88" s="141" t="s">
        <v>446</v>
      </c>
      <c r="B88" s="166"/>
      <c r="C88" s="177" t="s">
        <v>510</v>
      </c>
      <c r="D88" s="141"/>
    </row>
    <row r="89" spans="1:4" s="14" customFormat="1" ht="28.05" customHeight="1" thickBot="1" x14ac:dyDescent="0.35">
      <c r="A89" s="141" t="s">
        <v>446</v>
      </c>
      <c r="B89" s="166"/>
      <c r="C89" s="177" t="s">
        <v>510</v>
      </c>
      <c r="D89" s="141"/>
    </row>
    <row r="90" spans="1:4" s="14" customFormat="1" ht="28.05" customHeight="1" thickBot="1" x14ac:dyDescent="0.35">
      <c r="A90" s="141" t="s">
        <v>446</v>
      </c>
      <c r="B90" s="166"/>
      <c r="C90" s="177" t="s">
        <v>510</v>
      </c>
      <c r="D90" s="141"/>
    </row>
    <row r="91" spans="1:4" s="14" customFormat="1" ht="28.05" customHeight="1" thickBot="1" x14ac:dyDescent="0.35">
      <c r="A91" s="141" t="s">
        <v>446</v>
      </c>
      <c r="B91" s="166"/>
      <c r="C91" s="177" t="s">
        <v>510</v>
      </c>
      <c r="D91" s="141"/>
    </row>
    <row r="92" spans="1:4" s="14" customFormat="1" ht="28.05" customHeight="1" thickBot="1" x14ac:dyDescent="0.35">
      <c r="A92" s="141" t="s">
        <v>446</v>
      </c>
      <c r="B92" s="166"/>
      <c r="C92" s="177" t="s">
        <v>510</v>
      </c>
      <c r="D92" s="141"/>
    </row>
    <row r="93" spans="1:4" s="14" customFormat="1" ht="28.05" customHeight="1" thickBot="1" x14ac:dyDescent="0.35">
      <c r="A93" s="141" t="s">
        <v>446</v>
      </c>
      <c r="B93" s="166"/>
      <c r="C93" s="177" t="s">
        <v>510</v>
      </c>
      <c r="D93" s="141"/>
    </row>
    <row r="94" spans="1:4" s="14" customFormat="1" ht="28.05" customHeight="1" thickBot="1" x14ac:dyDescent="0.35">
      <c r="A94" s="141" t="s">
        <v>446</v>
      </c>
      <c r="B94" s="166"/>
      <c r="C94" s="177" t="s">
        <v>510</v>
      </c>
      <c r="D94" s="141"/>
    </row>
    <row r="95" spans="1:4" s="14" customFormat="1" ht="28.05" customHeight="1" thickBot="1" x14ac:dyDescent="0.35">
      <c r="A95" s="141" t="s">
        <v>446</v>
      </c>
      <c r="B95" s="166"/>
      <c r="C95" s="177" t="s">
        <v>510</v>
      </c>
      <c r="D95" s="141"/>
    </row>
    <row r="96" spans="1:4" s="14" customFormat="1" ht="28.05" customHeight="1" thickBot="1" x14ac:dyDescent="0.35">
      <c r="A96" s="141" t="s">
        <v>446</v>
      </c>
      <c r="B96" s="166"/>
      <c r="C96" s="177" t="s">
        <v>510</v>
      </c>
      <c r="D96" s="141"/>
    </row>
    <row r="97" spans="1:5" s="14" customFormat="1" ht="28.05" customHeight="1" thickBot="1" x14ac:dyDescent="0.35">
      <c r="A97" s="141" t="s">
        <v>446</v>
      </c>
      <c r="B97" s="166"/>
      <c r="C97" s="177" t="s">
        <v>510</v>
      </c>
      <c r="D97" s="141"/>
    </row>
    <row r="98" spans="1:5" s="14" customFormat="1" ht="28.05" customHeight="1" thickBot="1" x14ac:dyDescent="0.35">
      <c r="A98" s="141" t="s">
        <v>446</v>
      </c>
      <c r="B98" s="166"/>
      <c r="C98" s="177" t="s">
        <v>510</v>
      </c>
      <c r="D98" s="141"/>
    </row>
    <row r="99" spans="1:5" s="14" customFormat="1" ht="28.05" customHeight="1" thickBot="1" x14ac:dyDescent="0.35">
      <c r="A99" s="141" t="s">
        <v>446</v>
      </c>
      <c r="B99" s="166"/>
      <c r="C99" s="177" t="s">
        <v>510</v>
      </c>
      <c r="D99" s="141"/>
    </row>
    <row r="100" spans="1:5" s="14" customFormat="1" ht="28.05" customHeight="1" x14ac:dyDescent="0.3">
      <c r="A100" s="154" t="s">
        <v>446</v>
      </c>
      <c r="B100" s="167"/>
      <c r="C100" s="179" t="s">
        <v>510</v>
      </c>
      <c r="D100" s="154"/>
    </row>
    <row r="102" spans="1:5" ht="18" customHeight="1" x14ac:dyDescent="0.25">
      <c r="A102" s="129" t="s">
        <v>440</v>
      </c>
      <c r="B102" s="129" t="s">
        <v>440</v>
      </c>
      <c r="C102" s="129" t="s">
        <v>440</v>
      </c>
      <c r="D102" s="129" t="s">
        <v>440</v>
      </c>
    </row>
    <row r="104" spans="1:5" ht="43.95" customHeight="1" x14ac:dyDescent="0.25">
      <c r="A104" s="254" t="s">
        <v>527</v>
      </c>
      <c r="B104" s="254"/>
      <c r="C104" s="254"/>
      <c r="D104" s="254"/>
      <c r="E104" s="28"/>
    </row>
  </sheetData>
  <sheetProtection algorithmName="SHA-512" hashValue="0QldJKv0Dxbg34JUK6MWEbiDwQGI+HgnzYbC1JKPYARu2rFfuKW18NUneiApT5GfaOlbe8CS22z3U8NLl8/IzQ==" saltValue="isLN+2l3HlMBwoP4fRmfqg==" spinCount="100000" sheet="1" objects="1" scenarios="1" selectLockedCells="1" selectUnlockedCells="1"/>
  <autoFilter ref="A3:D100" xr:uid="{89E1E65E-A45B-8340-A515-9379DF2CCB0D}">
    <sortState xmlns:xlrd2="http://schemas.microsoft.com/office/spreadsheetml/2017/richdata2" ref="A4:D100">
      <sortCondition ref="A3:A100"/>
    </sortState>
  </autoFilter>
  <mergeCells count="2">
    <mergeCell ref="A1:D1"/>
    <mergeCell ref="A104:D104"/>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CE0EC-62EB-974E-89C6-78D6D87AF2AE}">
  <sheetPr>
    <tabColor theme="0" tint="-0.249977111117893"/>
  </sheetPr>
  <dimension ref="A1:F104"/>
  <sheetViews>
    <sheetView showGridLines="0" zoomScale="70" zoomScaleNormal="70" workbookViewId="0">
      <selection sqref="A1:D1"/>
    </sheetView>
  </sheetViews>
  <sheetFormatPr baseColWidth="10" defaultColWidth="18.109375" defaultRowHeight="13.8" x14ac:dyDescent="0.25"/>
  <cols>
    <col min="1" max="1" width="30.33203125" style="1" customWidth="1"/>
    <col min="2" max="2" width="23.6640625" style="1" customWidth="1"/>
    <col min="3" max="3" width="27.33203125" style="17" customWidth="1"/>
    <col min="4" max="4" width="65" style="1" customWidth="1"/>
    <col min="5" max="16384" width="18.109375" style="1"/>
  </cols>
  <sheetData>
    <row r="1" spans="1:6" s="22" customFormat="1" ht="37.950000000000003" customHeight="1" x14ac:dyDescent="0.55000000000000004">
      <c r="A1" s="251" t="s">
        <v>524</v>
      </c>
      <c r="B1" s="251"/>
      <c r="C1" s="251"/>
      <c r="D1" s="251"/>
    </row>
    <row r="2" spans="1:6" ht="16.95" customHeight="1" x14ac:dyDescent="0.25">
      <c r="A2" s="9"/>
      <c r="B2" s="8"/>
      <c r="C2" s="172"/>
      <c r="D2" s="11"/>
      <c r="E2" s="4"/>
      <c r="F2" s="4"/>
    </row>
    <row r="3" spans="1:6" s="23" customFormat="1" ht="37.950000000000003" customHeight="1" x14ac:dyDescent="0.3">
      <c r="A3" s="16" t="s">
        <v>525</v>
      </c>
      <c r="B3" s="173" t="s">
        <v>36</v>
      </c>
      <c r="C3" s="16" t="s">
        <v>24</v>
      </c>
      <c r="D3" s="173" t="s">
        <v>97</v>
      </c>
    </row>
    <row r="4" spans="1:6" s="14" customFormat="1" ht="28.05" customHeight="1" thickBot="1" x14ac:dyDescent="0.35">
      <c r="A4" s="174" t="s">
        <v>522</v>
      </c>
      <c r="B4" s="180">
        <v>3.61E-2</v>
      </c>
      <c r="C4" s="176" t="s">
        <v>518</v>
      </c>
      <c r="D4" s="180"/>
    </row>
    <row r="5" spans="1:6" s="14" customFormat="1" ht="28.05" customHeight="1" thickBot="1" x14ac:dyDescent="0.35">
      <c r="A5" s="141" t="s">
        <v>523</v>
      </c>
      <c r="B5" s="178">
        <v>1.1900000000000001E-2</v>
      </c>
      <c r="C5" s="177" t="s">
        <v>518</v>
      </c>
      <c r="D5" s="178"/>
    </row>
    <row r="6" spans="1:6" s="14" customFormat="1" ht="28.05" customHeight="1" thickBot="1" x14ac:dyDescent="0.35">
      <c r="A6" s="141" t="s">
        <v>521</v>
      </c>
      <c r="B6" s="166">
        <v>0.81100000000000005</v>
      </c>
      <c r="C6" s="177" t="s">
        <v>518</v>
      </c>
      <c r="D6" s="166"/>
    </row>
    <row r="7" spans="1:6" s="14" customFormat="1" ht="28.05" customHeight="1" thickBot="1" x14ac:dyDescent="0.35">
      <c r="A7" s="141" t="s">
        <v>520</v>
      </c>
      <c r="B7" s="166">
        <v>1.7999999999999999E-2</v>
      </c>
      <c r="C7" s="177" t="s">
        <v>518</v>
      </c>
      <c r="D7" s="166"/>
    </row>
    <row r="8" spans="1:6" s="14" customFormat="1" ht="28.05" customHeight="1" thickBot="1" x14ac:dyDescent="0.35">
      <c r="A8" s="141" t="s">
        <v>517</v>
      </c>
      <c r="B8" s="166">
        <v>0.22600000000000001</v>
      </c>
      <c r="C8" s="177" t="s">
        <v>518</v>
      </c>
      <c r="D8" s="166"/>
    </row>
    <row r="9" spans="1:6" s="14" customFormat="1" ht="28.05" customHeight="1" thickBot="1" x14ac:dyDescent="0.35">
      <c r="A9" s="141" t="s">
        <v>519</v>
      </c>
      <c r="B9" s="166">
        <v>8.7300000000000003E-2</v>
      </c>
      <c r="C9" s="177" t="s">
        <v>518</v>
      </c>
      <c r="D9" s="166"/>
    </row>
    <row r="10" spans="1:6" s="14" customFormat="1" ht="28.05" customHeight="1" thickBot="1" x14ac:dyDescent="0.35">
      <c r="A10" s="141" t="s">
        <v>446</v>
      </c>
      <c r="B10" s="166"/>
      <c r="C10" s="177" t="s">
        <v>518</v>
      </c>
      <c r="D10" s="166"/>
    </row>
    <row r="11" spans="1:6" s="14" customFormat="1" ht="28.05" customHeight="1" thickBot="1" x14ac:dyDescent="0.35">
      <c r="A11" s="141" t="s">
        <v>446</v>
      </c>
      <c r="B11" s="166"/>
      <c r="C11" s="177" t="s">
        <v>518</v>
      </c>
      <c r="D11" s="166"/>
    </row>
    <row r="12" spans="1:6" s="14" customFormat="1" ht="28.05" customHeight="1" thickBot="1" x14ac:dyDescent="0.35">
      <c r="A12" s="141" t="s">
        <v>446</v>
      </c>
      <c r="B12" s="166"/>
      <c r="C12" s="177" t="s">
        <v>518</v>
      </c>
      <c r="D12" s="166"/>
    </row>
    <row r="13" spans="1:6" s="14" customFormat="1" ht="28.05" customHeight="1" thickBot="1" x14ac:dyDescent="0.35">
      <c r="A13" s="141" t="s">
        <v>446</v>
      </c>
      <c r="B13" s="166"/>
      <c r="C13" s="177" t="s">
        <v>518</v>
      </c>
      <c r="D13" s="166"/>
    </row>
    <row r="14" spans="1:6" s="14" customFormat="1" ht="28.05" customHeight="1" thickBot="1" x14ac:dyDescent="0.35">
      <c r="A14" s="141" t="s">
        <v>446</v>
      </c>
      <c r="B14" s="166"/>
      <c r="C14" s="177" t="s">
        <v>518</v>
      </c>
      <c r="D14" s="166"/>
    </row>
    <row r="15" spans="1:6" s="14" customFormat="1" ht="28.05" customHeight="1" thickBot="1" x14ac:dyDescent="0.35">
      <c r="A15" s="141" t="s">
        <v>446</v>
      </c>
      <c r="B15" s="166"/>
      <c r="C15" s="177" t="s">
        <v>518</v>
      </c>
      <c r="D15" s="166"/>
    </row>
    <row r="16" spans="1:6" s="14" customFormat="1" ht="28.05" customHeight="1" thickBot="1" x14ac:dyDescent="0.35">
      <c r="A16" s="141" t="s">
        <v>446</v>
      </c>
      <c r="B16" s="166"/>
      <c r="C16" s="177" t="s">
        <v>518</v>
      </c>
      <c r="D16" s="166"/>
    </row>
    <row r="17" spans="1:4" s="14" customFormat="1" ht="28.05" customHeight="1" thickBot="1" x14ac:dyDescent="0.35">
      <c r="A17" s="141" t="s">
        <v>446</v>
      </c>
      <c r="B17" s="166"/>
      <c r="C17" s="177" t="s">
        <v>518</v>
      </c>
      <c r="D17" s="166"/>
    </row>
    <row r="18" spans="1:4" s="14" customFormat="1" ht="28.05" customHeight="1" thickBot="1" x14ac:dyDescent="0.35">
      <c r="A18" s="141" t="s">
        <v>446</v>
      </c>
      <c r="B18" s="166"/>
      <c r="C18" s="177" t="s">
        <v>518</v>
      </c>
      <c r="D18" s="166"/>
    </row>
    <row r="19" spans="1:4" s="14" customFormat="1" ht="28.05" customHeight="1" thickBot="1" x14ac:dyDescent="0.35">
      <c r="A19" s="141" t="s">
        <v>446</v>
      </c>
      <c r="B19" s="166"/>
      <c r="C19" s="177" t="s">
        <v>518</v>
      </c>
      <c r="D19" s="166"/>
    </row>
    <row r="20" spans="1:4" s="14" customFormat="1" ht="28.05" customHeight="1" thickBot="1" x14ac:dyDescent="0.35">
      <c r="A20" s="141" t="s">
        <v>446</v>
      </c>
      <c r="B20" s="166"/>
      <c r="C20" s="177" t="s">
        <v>518</v>
      </c>
      <c r="D20" s="166"/>
    </row>
    <row r="21" spans="1:4" s="14" customFormat="1" ht="28.05" customHeight="1" thickBot="1" x14ac:dyDescent="0.35">
      <c r="A21" s="141" t="s">
        <v>446</v>
      </c>
      <c r="B21" s="166"/>
      <c r="C21" s="177" t="s">
        <v>518</v>
      </c>
      <c r="D21" s="166"/>
    </row>
    <row r="22" spans="1:4" s="14" customFormat="1" ht="28.05" customHeight="1" thickBot="1" x14ac:dyDescent="0.35">
      <c r="A22" s="141" t="s">
        <v>446</v>
      </c>
      <c r="B22" s="166"/>
      <c r="C22" s="177" t="s">
        <v>518</v>
      </c>
      <c r="D22" s="166"/>
    </row>
    <row r="23" spans="1:4" s="14" customFormat="1" ht="28.05" customHeight="1" thickBot="1" x14ac:dyDescent="0.35">
      <c r="A23" s="141" t="s">
        <v>446</v>
      </c>
      <c r="B23" s="166"/>
      <c r="C23" s="177" t="s">
        <v>518</v>
      </c>
      <c r="D23" s="166"/>
    </row>
    <row r="24" spans="1:4" s="14" customFormat="1" ht="28.05" customHeight="1" thickBot="1" x14ac:dyDescent="0.35">
      <c r="A24" s="141" t="s">
        <v>446</v>
      </c>
      <c r="B24" s="166"/>
      <c r="C24" s="177" t="s">
        <v>518</v>
      </c>
      <c r="D24" s="166"/>
    </row>
    <row r="25" spans="1:4" s="14" customFormat="1" ht="28.05" customHeight="1" thickBot="1" x14ac:dyDescent="0.35">
      <c r="A25" s="141" t="s">
        <v>446</v>
      </c>
      <c r="B25" s="166"/>
      <c r="C25" s="177" t="s">
        <v>518</v>
      </c>
      <c r="D25" s="166"/>
    </row>
    <row r="26" spans="1:4" s="14" customFormat="1" ht="28.05" customHeight="1" thickBot="1" x14ac:dyDescent="0.35">
      <c r="A26" s="141" t="s">
        <v>446</v>
      </c>
      <c r="B26" s="166"/>
      <c r="C26" s="177" t="s">
        <v>518</v>
      </c>
      <c r="D26" s="166"/>
    </row>
    <row r="27" spans="1:4" s="14" customFormat="1" ht="28.05" customHeight="1" thickBot="1" x14ac:dyDescent="0.35">
      <c r="A27" s="141" t="s">
        <v>446</v>
      </c>
      <c r="B27" s="166"/>
      <c r="C27" s="177" t="s">
        <v>518</v>
      </c>
      <c r="D27" s="166"/>
    </row>
    <row r="28" spans="1:4" s="14" customFormat="1" ht="28.05" customHeight="1" thickBot="1" x14ac:dyDescent="0.35">
      <c r="A28" s="141" t="s">
        <v>446</v>
      </c>
      <c r="B28" s="166"/>
      <c r="C28" s="177" t="s">
        <v>518</v>
      </c>
      <c r="D28" s="166"/>
    </row>
    <row r="29" spans="1:4" s="14" customFormat="1" ht="28.05" customHeight="1" thickBot="1" x14ac:dyDescent="0.35">
      <c r="A29" s="141" t="s">
        <v>446</v>
      </c>
      <c r="B29" s="166"/>
      <c r="C29" s="177" t="s">
        <v>518</v>
      </c>
      <c r="D29" s="166"/>
    </row>
    <row r="30" spans="1:4" s="14" customFormat="1" ht="28.05" customHeight="1" thickBot="1" x14ac:dyDescent="0.35">
      <c r="A30" s="141" t="s">
        <v>446</v>
      </c>
      <c r="B30" s="166"/>
      <c r="C30" s="177" t="s">
        <v>518</v>
      </c>
      <c r="D30" s="166"/>
    </row>
    <row r="31" spans="1:4" s="14" customFormat="1" ht="28.05" customHeight="1" thickBot="1" x14ac:dyDescent="0.35">
      <c r="A31" s="141" t="s">
        <v>446</v>
      </c>
      <c r="B31" s="166"/>
      <c r="C31" s="177" t="s">
        <v>518</v>
      </c>
      <c r="D31" s="166"/>
    </row>
    <row r="32" spans="1:4" s="14" customFormat="1" ht="28.05" customHeight="1" thickBot="1" x14ac:dyDescent="0.35">
      <c r="A32" s="141" t="s">
        <v>446</v>
      </c>
      <c r="B32" s="166"/>
      <c r="C32" s="177" t="s">
        <v>518</v>
      </c>
      <c r="D32" s="166"/>
    </row>
    <row r="33" spans="1:4" s="14" customFormat="1" ht="28.05" customHeight="1" thickBot="1" x14ac:dyDescent="0.35">
      <c r="A33" s="141" t="s">
        <v>446</v>
      </c>
      <c r="B33" s="166"/>
      <c r="C33" s="177" t="s">
        <v>518</v>
      </c>
      <c r="D33" s="166"/>
    </row>
    <row r="34" spans="1:4" s="14" customFormat="1" ht="28.05" customHeight="1" thickBot="1" x14ac:dyDescent="0.35">
      <c r="A34" s="141" t="s">
        <v>446</v>
      </c>
      <c r="B34" s="166"/>
      <c r="C34" s="177" t="s">
        <v>518</v>
      </c>
      <c r="D34" s="166"/>
    </row>
    <row r="35" spans="1:4" s="14" customFormat="1" ht="28.05" customHeight="1" thickBot="1" x14ac:dyDescent="0.35">
      <c r="A35" s="141" t="s">
        <v>446</v>
      </c>
      <c r="B35" s="166"/>
      <c r="C35" s="177" t="s">
        <v>518</v>
      </c>
      <c r="D35" s="166"/>
    </row>
    <row r="36" spans="1:4" s="14" customFormat="1" ht="28.05" customHeight="1" thickBot="1" x14ac:dyDescent="0.35">
      <c r="A36" s="141" t="s">
        <v>446</v>
      </c>
      <c r="B36" s="166"/>
      <c r="C36" s="177" t="s">
        <v>518</v>
      </c>
      <c r="D36" s="166"/>
    </row>
    <row r="37" spans="1:4" s="14" customFormat="1" ht="28.05" customHeight="1" thickBot="1" x14ac:dyDescent="0.35">
      <c r="A37" s="141" t="s">
        <v>446</v>
      </c>
      <c r="B37" s="166"/>
      <c r="C37" s="177" t="s">
        <v>518</v>
      </c>
      <c r="D37" s="166"/>
    </row>
    <row r="38" spans="1:4" s="14" customFormat="1" ht="28.05" customHeight="1" thickBot="1" x14ac:dyDescent="0.35">
      <c r="A38" s="141" t="s">
        <v>446</v>
      </c>
      <c r="B38" s="166"/>
      <c r="C38" s="177" t="s">
        <v>518</v>
      </c>
      <c r="D38" s="166"/>
    </row>
    <row r="39" spans="1:4" s="14" customFormat="1" ht="28.05" customHeight="1" thickBot="1" x14ac:dyDescent="0.35">
      <c r="A39" s="141" t="s">
        <v>446</v>
      </c>
      <c r="B39" s="166"/>
      <c r="C39" s="177" t="s">
        <v>518</v>
      </c>
      <c r="D39" s="166"/>
    </row>
    <row r="40" spans="1:4" s="14" customFormat="1" ht="28.05" customHeight="1" thickBot="1" x14ac:dyDescent="0.35">
      <c r="A40" s="141" t="s">
        <v>446</v>
      </c>
      <c r="B40" s="166"/>
      <c r="C40" s="177" t="s">
        <v>518</v>
      </c>
      <c r="D40" s="166"/>
    </row>
    <row r="41" spans="1:4" s="14" customFormat="1" ht="28.05" customHeight="1" thickBot="1" x14ac:dyDescent="0.35">
      <c r="A41" s="141" t="s">
        <v>446</v>
      </c>
      <c r="B41" s="166"/>
      <c r="C41" s="177" t="s">
        <v>518</v>
      </c>
      <c r="D41" s="166"/>
    </row>
    <row r="42" spans="1:4" s="14" customFormat="1" ht="28.05" customHeight="1" thickBot="1" x14ac:dyDescent="0.35">
      <c r="A42" s="141" t="s">
        <v>446</v>
      </c>
      <c r="B42" s="166"/>
      <c r="C42" s="177" t="s">
        <v>518</v>
      </c>
      <c r="D42" s="166"/>
    </row>
    <row r="43" spans="1:4" s="14" customFormat="1" ht="28.05" customHeight="1" thickBot="1" x14ac:dyDescent="0.35">
      <c r="A43" s="141" t="s">
        <v>446</v>
      </c>
      <c r="B43" s="166"/>
      <c r="C43" s="177" t="s">
        <v>518</v>
      </c>
      <c r="D43" s="166"/>
    </row>
    <row r="44" spans="1:4" s="14" customFormat="1" ht="28.05" customHeight="1" thickBot="1" x14ac:dyDescent="0.35">
      <c r="A44" s="141" t="s">
        <v>446</v>
      </c>
      <c r="B44" s="166"/>
      <c r="C44" s="177" t="s">
        <v>518</v>
      </c>
      <c r="D44" s="166"/>
    </row>
    <row r="45" spans="1:4" s="14" customFormat="1" ht="28.05" customHeight="1" thickBot="1" x14ac:dyDescent="0.35">
      <c r="A45" s="141" t="s">
        <v>446</v>
      </c>
      <c r="B45" s="166"/>
      <c r="C45" s="177" t="s">
        <v>518</v>
      </c>
      <c r="D45" s="166"/>
    </row>
    <row r="46" spans="1:4" s="14" customFormat="1" ht="28.05" customHeight="1" thickBot="1" x14ac:dyDescent="0.35">
      <c r="A46" s="141" t="s">
        <v>446</v>
      </c>
      <c r="B46" s="166"/>
      <c r="C46" s="177" t="s">
        <v>518</v>
      </c>
      <c r="D46" s="166"/>
    </row>
    <row r="47" spans="1:4" s="14" customFormat="1" ht="28.05" customHeight="1" thickBot="1" x14ac:dyDescent="0.35">
      <c r="A47" s="141" t="s">
        <v>446</v>
      </c>
      <c r="B47" s="166"/>
      <c r="C47" s="177" t="s">
        <v>518</v>
      </c>
      <c r="D47" s="166"/>
    </row>
    <row r="48" spans="1:4" s="14" customFormat="1" ht="28.05" customHeight="1" thickBot="1" x14ac:dyDescent="0.35">
      <c r="A48" s="141" t="s">
        <v>446</v>
      </c>
      <c r="B48" s="166"/>
      <c r="C48" s="177" t="s">
        <v>518</v>
      </c>
      <c r="D48" s="166"/>
    </row>
    <row r="49" spans="1:4" s="14" customFormat="1" ht="28.05" customHeight="1" thickBot="1" x14ac:dyDescent="0.35">
      <c r="A49" s="141" t="s">
        <v>446</v>
      </c>
      <c r="B49" s="166"/>
      <c r="C49" s="177" t="s">
        <v>518</v>
      </c>
      <c r="D49" s="166"/>
    </row>
    <row r="50" spans="1:4" s="14" customFormat="1" ht="28.05" customHeight="1" thickBot="1" x14ac:dyDescent="0.35">
      <c r="A50" s="141" t="s">
        <v>446</v>
      </c>
      <c r="B50" s="166"/>
      <c r="C50" s="177" t="s">
        <v>518</v>
      </c>
      <c r="D50" s="166"/>
    </row>
    <row r="51" spans="1:4" s="14" customFormat="1" ht="28.05" customHeight="1" thickBot="1" x14ac:dyDescent="0.35">
      <c r="A51" s="141" t="s">
        <v>446</v>
      </c>
      <c r="B51" s="166"/>
      <c r="C51" s="177" t="s">
        <v>518</v>
      </c>
      <c r="D51" s="166"/>
    </row>
    <row r="52" spans="1:4" s="14" customFormat="1" ht="28.05" customHeight="1" thickBot="1" x14ac:dyDescent="0.35">
      <c r="A52" s="141" t="s">
        <v>446</v>
      </c>
      <c r="B52" s="166"/>
      <c r="C52" s="177" t="s">
        <v>518</v>
      </c>
      <c r="D52" s="166"/>
    </row>
    <row r="53" spans="1:4" s="14" customFormat="1" ht="28.05" customHeight="1" thickBot="1" x14ac:dyDescent="0.35">
      <c r="A53" s="141" t="s">
        <v>446</v>
      </c>
      <c r="B53" s="166"/>
      <c r="C53" s="177" t="s">
        <v>518</v>
      </c>
      <c r="D53" s="166"/>
    </row>
    <row r="54" spans="1:4" s="14" customFormat="1" ht="28.05" customHeight="1" thickBot="1" x14ac:dyDescent="0.35">
      <c r="A54" s="141" t="s">
        <v>446</v>
      </c>
      <c r="B54" s="166"/>
      <c r="C54" s="177" t="s">
        <v>518</v>
      </c>
      <c r="D54" s="166"/>
    </row>
    <row r="55" spans="1:4" s="14" customFormat="1" ht="28.05" customHeight="1" thickBot="1" x14ac:dyDescent="0.35">
      <c r="A55" s="141" t="s">
        <v>446</v>
      </c>
      <c r="B55" s="166"/>
      <c r="C55" s="177" t="s">
        <v>518</v>
      </c>
      <c r="D55" s="166"/>
    </row>
    <row r="56" spans="1:4" s="14" customFormat="1" ht="28.05" customHeight="1" thickBot="1" x14ac:dyDescent="0.35">
      <c r="A56" s="141" t="s">
        <v>446</v>
      </c>
      <c r="B56" s="166"/>
      <c r="C56" s="177" t="s">
        <v>518</v>
      </c>
      <c r="D56" s="166"/>
    </row>
    <row r="57" spans="1:4" s="14" customFormat="1" ht="28.05" customHeight="1" thickBot="1" x14ac:dyDescent="0.35">
      <c r="A57" s="141" t="s">
        <v>446</v>
      </c>
      <c r="B57" s="166"/>
      <c r="C57" s="177" t="s">
        <v>518</v>
      </c>
      <c r="D57" s="166"/>
    </row>
    <row r="58" spans="1:4" s="14" customFormat="1" ht="28.05" customHeight="1" thickBot="1" x14ac:dyDescent="0.35">
      <c r="A58" s="141" t="s">
        <v>446</v>
      </c>
      <c r="B58" s="166"/>
      <c r="C58" s="177" t="s">
        <v>518</v>
      </c>
      <c r="D58" s="166"/>
    </row>
    <row r="59" spans="1:4" s="14" customFormat="1" ht="28.05" customHeight="1" thickBot="1" x14ac:dyDescent="0.35">
      <c r="A59" s="141" t="s">
        <v>446</v>
      </c>
      <c r="B59" s="166"/>
      <c r="C59" s="177" t="s">
        <v>518</v>
      </c>
      <c r="D59" s="166"/>
    </row>
    <row r="60" spans="1:4" s="14" customFormat="1" ht="28.05" customHeight="1" thickBot="1" x14ac:dyDescent="0.35">
      <c r="A60" s="141" t="s">
        <v>446</v>
      </c>
      <c r="B60" s="166"/>
      <c r="C60" s="177" t="s">
        <v>518</v>
      </c>
      <c r="D60" s="166"/>
    </row>
    <row r="61" spans="1:4" s="14" customFormat="1" ht="28.05" customHeight="1" thickBot="1" x14ac:dyDescent="0.35">
      <c r="A61" s="141" t="s">
        <v>446</v>
      </c>
      <c r="B61" s="166"/>
      <c r="C61" s="177" t="s">
        <v>518</v>
      </c>
      <c r="D61" s="166"/>
    </row>
    <row r="62" spans="1:4" s="14" customFormat="1" ht="28.05" customHeight="1" thickBot="1" x14ac:dyDescent="0.35">
      <c r="A62" s="141" t="s">
        <v>446</v>
      </c>
      <c r="B62" s="166"/>
      <c r="C62" s="177" t="s">
        <v>518</v>
      </c>
      <c r="D62" s="166"/>
    </row>
    <row r="63" spans="1:4" s="14" customFormat="1" ht="28.05" customHeight="1" thickBot="1" x14ac:dyDescent="0.35">
      <c r="A63" s="141" t="s">
        <v>446</v>
      </c>
      <c r="B63" s="166"/>
      <c r="C63" s="177" t="s">
        <v>518</v>
      </c>
      <c r="D63" s="166"/>
    </row>
    <row r="64" spans="1:4" s="14" customFormat="1" ht="28.05" customHeight="1" thickBot="1" x14ac:dyDescent="0.35">
      <c r="A64" s="141" t="s">
        <v>446</v>
      </c>
      <c r="B64" s="166"/>
      <c r="C64" s="177" t="s">
        <v>518</v>
      </c>
      <c r="D64" s="166"/>
    </row>
    <row r="65" spans="1:4" s="14" customFormat="1" ht="28.05" customHeight="1" thickBot="1" x14ac:dyDescent="0.35">
      <c r="A65" s="141" t="s">
        <v>446</v>
      </c>
      <c r="B65" s="166"/>
      <c r="C65" s="177" t="s">
        <v>518</v>
      </c>
      <c r="D65" s="166"/>
    </row>
    <row r="66" spans="1:4" s="14" customFormat="1" ht="28.05" customHeight="1" thickBot="1" x14ac:dyDescent="0.35">
      <c r="A66" s="141" t="s">
        <v>446</v>
      </c>
      <c r="B66" s="166"/>
      <c r="C66" s="177" t="s">
        <v>518</v>
      </c>
      <c r="D66" s="166"/>
    </row>
    <row r="67" spans="1:4" s="14" customFormat="1" ht="28.05" customHeight="1" thickBot="1" x14ac:dyDescent="0.35">
      <c r="A67" s="141" t="s">
        <v>446</v>
      </c>
      <c r="B67" s="166"/>
      <c r="C67" s="177" t="s">
        <v>518</v>
      </c>
      <c r="D67" s="166"/>
    </row>
    <row r="68" spans="1:4" s="14" customFormat="1" ht="28.05" customHeight="1" thickBot="1" x14ac:dyDescent="0.35">
      <c r="A68" s="141" t="s">
        <v>446</v>
      </c>
      <c r="B68" s="166"/>
      <c r="C68" s="177" t="s">
        <v>518</v>
      </c>
      <c r="D68" s="166"/>
    </row>
    <row r="69" spans="1:4" s="14" customFormat="1" ht="28.05" customHeight="1" thickBot="1" x14ac:dyDescent="0.35">
      <c r="A69" s="141" t="s">
        <v>446</v>
      </c>
      <c r="B69" s="166"/>
      <c r="C69" s="177" t="s">
        <v>518</v>
      </c>
      <c r="D69" s="166"/>
    </row>
    <row r="70" spans="1:4" s="14" customFormat="1" ht="28.05" customHeight="1" thickBot="1" x14ac:dyDescent="0.35">
      <c r="A70" s="141" t="s">
        <v>446</v>
      </c>
      <c r="B70" s="166"/>
      <c r="C70" s="177" t="s">
        <v>518</v>
      </c>
      <c r="D70" s="166"/>
    </row>
    <row r="71" spans="1:4" s="14" customFormat="1" ht="28.05" customHeight="1" thickBot="1" x14ac:dyDescent="0.35">
      <c r="A71" s="141" t="s">
        <v>446</v>
      </c>
      <c r="B71" s="166"/>
      <c r="C71" s="177" t="s">
        <v>518</v>
      </c>
      <c r="D71" s="166"/>
    </row>
    <row r="72" spans="1:4" s="14" customFormat="1" ht="28.05" customHeight="1" thickBot="1" x14ac:dyDescent="0.35">
      <c r="A72" s="141" t="s">
        <v>446</v>
      </c>
      <c r="B72" s="166"/>
      <c r="C72" s="177" t="s">
        <v>518</v>
      </c>
      <c r="D72" s="166"/>
    </row>
    <row r="73" spans="1:4" s="14" customFormat="1" ht="28.05" customHeight="1" thickBot="1" x14ac:dyDescent="0.35">
      <c r="A73" s="141" t="s">
        <v>446</v>
      </c>
      <c r="B73" s="166"/>
      <c r="C73" s="177" t="s">
        <v>518</v>
      </c>
      <c r="D73" s="166"/>
    </row>
    <row r="74" spans="1:4" s="14" customFormat="1" ht="28.05" customHeight="1" thickBot="1" x14ac:dyDescent="0.35">
      <c r="A74" s="141" t="s">
        <v>446</v>
      </c>
      <c r="B74" s="166"/>
      <c r="C74" s="177" t="s">
        <v>518</v>
      </c>
      <c r="D74" s="166"/>
    </row>
    <row r="75" spans="1:4" s="14" customFormat="1" ht="28.05" customHeight="1" thickBot="1" x14ac:dyDescent="0.35">
      <c r="A75" s="141" t="s">
        <v>446</v>
      </c>
      <c r="B75" s="166"/>
      <c r="C75" s="177" t="s">
        <v>518</v>
      </c>
      <c r="D75" s="166"/>
    </row>
    <row r="76" spans="1:4" s="14" customFormat="1" ht="28.05" customHeight="1" thickBot="1" x14ac:dyDescent="0.35">
      <c r="A76" s="141" t="s">
        <v>446</v>
      </c>
      <c r="B76" s="166"/>
      <c r="C76" s="177" t="s">
        <v>518</v>
      </c>
      <c r="D76" s="166"/>
    </row>
    <row r="77" spans="1:4" s="14" customFormat="1" ht="28.05" customHeight="1" thickBot="1" x14ac:dyDescent="0.35">
      <c r="A77" s="141" t="s">
        <v>446</v>
      </c>
      <c r="B77" s="166"/>
      <c r="C77" s="177" t="s">
        <v>518</v>
      </c>
      <c r="D77" s="166"/>
    </row>
    <row r="78" spans="1:4" s="14" customFormat="1" ht="28.05" customHeight="1" thickBot="1" x14ac:dyDescent="0.35">
      <c r="A78" s="141" t="s">
        <v>446</v>
      </c>
      <c r="B78" s="166"/>
      <c r="C78" s="177" t="s">
        <v>518</v>
      </c>
      <c r="D78" s="166"/>
    </row>
    <row r="79" spans="1:4" s="14" customFormat="1" ht="28.05" customHeight="1" thickBot="1" x14ac:dyDescent="0.35">
      <c r="A79" s="141" t="s">
        <v>446</v>
      </c>
      <c r="B79" s="166"/>
      <c r="C79" s="177" t="s">
        <v>518</v>
      </c>
      <c r="D79" s="166"/>
    </row>
    <row r="80" spans="1:4" s="14" customFormat="1" ht="28.05" customHeight="1" thickBot="1" x14ac:dyDescent="0.35">
      <c r="A80" s="141" t="s">
        <v>446</v>
      </c>
      <c r="B80" s="166"/>
      <c r="C80" s="177" t="s">
        <v>518</v>
      </c>
      <c r="D80" s="166"/>
    </row>
    <row r="81" spans="1:4" s="14" customFormat="1" ht="28.05" customHeight="1" thickBot="1" x14ac:dyDescent="0.35">
      <c r="A81" s="141" t="s">
        <v>446</v>
      </c>
      <c r="B81" s="166"/>
      <c r="C81" s="177" t="s">
        <v>518</v>
      </c>
      <c r="D81" s="166"/>
    </row>
    <row r="82" spans="1:4" s="14" customFormat="1" ht="28.05" customHeight="1" thickBot="1" x14ac:dyDescent="0.35">
      <c r="A82" s="141" t="s">
        <v>446</v>
      </c>
      <c r="B82" s="166"/>
      <c r="C82" s="177" t="s">
        <v>518</v>
      </c>
      <c r="D82" s="166"/>
    </row>
    <row r="83" spans="1:4" s="14" customFormat="1" ht="28.05" customHeight="1" thickBot="1" x14ac:dyDescent="0.35">
      <c r="A83" s="141" t="s">
        <v>446</v>
      </c>
      <c r="B83" s="166"/>
      <c r="C83" s="177" t="s">
        <v>518</v>
      </c>
      <c r="D83" s="166"/>
    </row>
    <row r="84" spans="1:4" s="14" customFormat="1" ht="28.05" customHeight="1" thickBot="1" x14ac:dyDescent="0.35">
      <c r="A84" s="141" t="s">
        <v>446</v>
      </c>
      <c r="B84" s="166"/>
      <c r="C84" s="177" t="s">
        <v>518</v>
      </c>
      <c r="D84" s="166"/>
    </row>
    <row r="85" spans="1:4" s="14" customFormat="1" ht="28.05" customHeight="1" thickBot="1" x14ac:dyDescent="0.35">
      <c r="A85" s="141" t="s">
        <v>446</v>
      </c>
      <c r="B85" s="166"/>
      <c r="C85" s="177" t="s">
        <v>518</v>
      </c>
      <c r="D85" s="166"/>
    </row>
    <row r="86" spans="1:4" s="14" customFormat="1" ht="28.05" customHeight="1" thickBot="1" x14ac:dyDescent="0.35">
      <c r="A86" s="141" t="s">
        <v>446</v>
      </c>
      <c r="B86" s="166"/>
      <c r="C86" s="177" t="s">
        <v>518</v>
      </c>
      <c r="D86" s="166"/>
    </row>
    <row r="87" spans="1:4" s="14" customFormat="1" ht="28.05" customHeight="1" thickBot="1" x14ac:dyDescent="0.35">
      <c r="A87" s="141" t="s">
        <v>446</v>
      </c>
      <c r="B87" s="166"/>
      <c r="C87" s="177" t="s">
        <v>518</v>
      </c>
      <c r="D87" s="166"/>
    </row>
    <row r="88" spans="1:4" s="14" customFormat="1" ht="28.05" customHeight="1" thickBot="1" x14ac:dyDescent="0.35">
      <c r="A88" s="141" t="s">
        <v>446</v>
      </c>
      <c r="B88" s="166"/>
      <c r="C88" s="177" t="s">
        <v>518</v>
      </c>
      <c r="D88" s="166"/>
    </row>
    <row r="89" spans="1:4" s="14" customFormat="1" ht="28.05" customHeight="1" thickBot="1" x14ac:dyDescent="0.35">
      <c r="A89" s="141" t="s">
        <v>446</v>
      </c>
      <c r="B89" s="166"/>
      <c r="C89" s="177" t="s">
        <v>518</v>
      </c>
      <c r="D89" s="166"/>
    </row>
    <row r="90" spans="1:4" s="14" customFormat="1" ht="28.05" customHeight="1" thickBot="1" x14ac:dyDescent="0.35">
      <c r="A90" s="141" t="s">
        <v>446</v>
      </c>
      <c r="B90" s="166"/>
      <c r="C90" s="177" t="s">
        <v>518</v>
      </c>
      <c r="D90" s="166"/>
    </row>
    <row r="91" spans="1:4" s="14" customFormat="1" ht="28.05" customHeight="1" thickBot="1" x14ac:dyDescent="0.35">
      <c r="A91" s="141" t="s">
        <v>446</v>
      </c>
      <c r="B91" s="166"/>
      <c r="C91" s="177" t="s">
        <v>518</v>
      </c>
      <c r="D91" s="166"/>
    </row>
    <row r="92" spans="1:4" s="14" customFormat="1" ht="28.05" customHeight="1" thickBot="1" x14ac:dyDescent="0.35">
      <c r="A92" s="141" t="s">
        <v>446</v>
      </c>
      <c r="B92" s="166"/>
      <c r="C92" s="177" t="s">
        <v>518</v>
      </c>
      <c r="D92" s="166"/>
    </row>
    <row r="93" spans="1:4" s="14" customFormat="1" ht="28.05" customHeight="1" thickBot="1" x14ac:dyDescent="0.35">
      <c r="A93" s="141" t="s">
        <v>446</v>
      </c>
      <c r="B93" s="166"/>
      <c r="C93" s="177" t="s">
        <v>518</v>
      </c>
      <c r="D93" s="166"/>
    </row>
    <row r="94" spans="1:4" s="14" customFormat="1" ht="28.05" customHeight="1" thickBot="1" x14ac:dyDescent="0.35">
      <c r="A94" s="141" t="s">
        <v>446</v>
      </c>
      <c r="B94" s="166"/>
      <c r="C94" s="177" t="s">
        <v>518</v>
      </c>
      <c r="D94" s="166"/>
    </row>
    <row r="95" spans="1:4" s="14" customFormat="1" ht="28.05" customHeight="1" thickBot="1" x14ac:dyDescent="0.35">
      <c r="A95" s="141" t="s">
        <v>446</v>
      </c>
      <c r="B95" s="166"/>
      <c r="C95" s="177" t="s">
        <v>518</v>
      </c>
      <c r="D95" s="166"/>
    </row>
    <row r="96" spans="1:4" s="14" customFormat="1" ht="28.05" customHeight="1" thickBot="1" x14ac:dyDescent="0.35">
      <c r="A96" s="141" t="s">
        <v>446</v>
      </c>
      <c r="B96" s="166"/>
      <c r="C96" s="177" t="s">
        <v>518</v>
      </c>
      <c r="D96" s="166"/>
    </row>
    <row r="97" spans="1:4" s="14" customFormat="1" ht="28.05" customHeight="1" thickBot="1" x14ac:dyDescent="0.35">
      <c r="A97" s="141" t="s">
        <v>446</v>
      </c>
      <c r="B97" s="166"/>
      <c r="C97" s="177" t="s">
        <v>518</v>
      </c>
      <c r="D97" s="166"/>
    </row>
    <row r="98" spans="1:4" s="14" customFormat="1" ht="28.05" customHeight="1" thickBot="1" x14ac:dyDescent="0.35">
      <c r="A98" s="141" t="s">
        <v>446</v>
      </c>
      <c r="B98" s="166"/>
      <c r="C98" s="177" t="s">
        <v>518</v>
      </c>
      <c r="D98" s="166"/>
    </row>
    <row r="99" spans="1:4" s="14" customFormat="1" ht="28.05" customHeight="1" thickBot="1" x14ac:dyDescent="0.35">
      <c r="A99" s="141" t="s">
        <v>446</v>
      </c>
      <c r="B99" s="166"/>
      <c r="C99" s="177" t="s">
        <v>518</v>
      </c>
      <c r="D99" s="166"/>
    </row>
    <row r="100" spans="1:4" s="14" customFormat="1" ht="28.05" customHeight="1" thickBot="1" x14ac:dyDescent="0.35">
      <c r="A100" s="154" t="s">
        <v>446</v>
      </c>
      <c r="B100" s="167"/>
      <c r="C100" s="177" t="s">
        <v>518</v>
      </c>
      <c r="D100" s="167"/>
    </row>
    <row r="102" spans="1:4" ht="18" customHeight="1" x14ac:dyDescent="0.25">
      <c r="A102" s="129" t="s">
        <v>440</v>
      </c>
      <c r="B102" s="129" t="s">
        <v>440</v>
      </c>
      <c r="C102" s="129" t="s">
        <v>440</v>
      </c>
      <c r="D102" s="129" t="s">
        <v>440</v>
      </c>
    </row>
    <row r="104" spans="1:4" ht="43.95" customHeight="1" x14ac:dyDescent="0.25">
      <c r="A104" s="254" t="s">
        <v>526</v>
      </c>
      <c r="B104" s="254"/>
      <c r="C104" s="254"/>
      <c r="D104" s="254"/>
    </row>
  </sheetData>
  <sheetProtection algorithmName="SHA-512" hashValue="Nu2EWT1N45BRzPV4H8OlouirOaGTjyFAtzgcR04hbNVUUo3nuzhkFHzjLs5tjE3ZiZdaQD9MWuqCoqRwqjq4/Q==" saltValue="lONni40sQvBInXe3uuGoxA==" spinCount="100000" sheet="1" objects="1" scenarios="1" selectLockedCells="1" selectUnlockedCells="1"/>
  <autoFilter ref="A3:D100" xr:uid="{CEBCE0EC-62EB-974E-89C6-78D6D87AF2AE}">
    <sortState xmlns:xlrd2="http://schemas.microsoft.com/office/spreadsheetml/2017/richdata2" ref="A4:D100">
      <sortCondition ref="A3:A100"/>
    </sortState>
  </autoFilter>
  <mergeCells count="2">
    <mergeCell ref="A1:D1"/>
    <mergeCell ref="A104:D104"/>
  </mergeCells>
  <pageMargins left="0.7" right="0.7" top="0.78740157499999996" bottom="0.78740157499999996" header="0.3" footer="0.3"/>
  <pageSetup paperSize="9"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C12"/>
  <sheetViews>
    <sheetView showGridLines="0" showRowColHeaders="0" zoomScale="70" zoomScaleNormal="70" workbookViewId="0">
      <selection activeCell="B1" sqref="B1"/>
    </sheetView>
  </sheetViews>
  <sheetFormatPr baseColWidth="10" defaultColWidth="11.44140625" defaultRowHeight="13.8" x14ac:dyDescent="0.25"/>
  <cols>
    <col min="1" max="1" width="3.33203125" style="128" customWidth="1"/>
    <col min="2" max="2" width="128.109375" style="1" bestFit="1" customWidth="1"/>
    <col min="3" max="16384" width="11.44140625" style="1"/>
  </cols>
  <sheetData>
    <row r="1" spans="1:3" s="128" customFormat="1" ht="13.95" customHeight="1" x14ac:dyDescent="0.25"/>
    <row r="2" spans="1:3" ht="30" x14ac:dyDescent="0.25">
      <c r="B2" s="233" t="s">
        <v>499</v>
      </c>
      <c r="C2" s="62"/>
    </row>
    <row r="3" spans="1:3" ht="219" customHeight="1" x14ac:dyDescent="0.25">
      <c r="B3" s="134" t="s">
        <v>612</v>
      </c>
    </row>
    <row r="4" spans="1:3" ht="100.95" customHeight="1" x14ac:dyDescent="0.25">
      <c r="B4" s="134"/>
    </row>
    <row r="5" spans="1:3" ht="33" customHeight="1" x14ac:dyDescent="0.25">
      <c r="B5" s="242" t="s">
        <v>610</v>
      </c>
      <c r="C5" s="242"/>
    </row>
    <row r="6" spans="1:3" s="14" customFormat="1" ht="19.95" customHeight="1" x14ac:dyDescent="0.3">
      <c r="A6" s="135"/>
      <c r="B6" s="137" t="s">
        <v>580</v>
      </c>
      <c r="C6" s="136"/>
    </row>
    <row r="7" spans="1:3" ht="39" customHeight="1" x14ac:dyDescent="0.25">
      <c r="B7" s="133" t="s">
        <v>611</v>
      </c>
    </row>
    <row r="8" spans="1:3" s="14" customFormat="1" ht="19.95" customHeight="1" x14ac:dyDescent="0.3">
      <c r="A8" s="135"/>
      <c r="B8" s="137" t="s">
        <v>581</v>
      </c>
      <c r="C8" s="136"/>
    </row>
    <row r="9" spans="1:3" ht="159" customHeight="1" x14ac:dyDescent="0.25">
      <c r="B9" s="127" t="s">
        <v>582</v>
      </c>
    </row>
    <row r="10" spans="1:3" ht="334.05" customHeight="1" x14ac:dyDescent="0.25"/>
    <row r="11" spans="1:3" s="14" customFormat="1" ht="19.95" customHeight="1" x14ac:dyDescent="0.3">
      <c r="A11" s="135"/>
      <c r="B11" s="137" t="s">
        <v>583</v>
      </c>
      <c r="C11" s="136"/>
    </row>
    <row r="12" spans="1:3" ht="36" customHeight="1" x14ac:dyDescent="0.25">
      <c r="B12" s="134" t="s">
        <v>584</v>
      </c>
    </row>
  </sheetData>
  <sheetProtection algorithmName="SHA-512" hashValue="s6pBs87KlCzYY+rUthdNCiB2iApsKzCstPVTLOgCQIesQIptN0oEQgSExGj/LCO6GIjv7tTeNAJ6XcUH2yCfvA==" saltValue="YAiH3RzXwVoIKxhtI6Vqgg==" spinCount="100000" sheet="1" objects="1" scenarios="1" selectLockedCells="1" selectUnlockedCells="1"/>
  <mergeCells count="1">
    <mergeCell ref="B5:C5"/>
  </mergeCells>
  <phoneticPr fontId="2" type="noConversion"/>
  <printOptions horizontalCentered="1"/>
  <pageMargins left="0.7" right="0.7" top="0.75" bottom="0.75" header="0.3" footer="0.3"/>
  <pageSetup paperSize="9"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B2:P22"/>
  <sheetViews>
    <sheetView showGridLines="0" showRowColHeaders="0" zoomScale="70" zoomScaleNormal="70" workbookViewId="0">
      <selection activeCell="C5" sqref="C5"/>
    </sheetView>
  </sheetViews>
  <sheetFormatPr baseColWidth="10" defaultColWidth="11.44140625" defaultRowHeight="13.8" x14ac:dyDescent="0.25"/>
  <cols>
    <col min="1" max="1" width="3.33203125" style="1" customWidth="1"/>
    <col min="2" max="2" width="28.44140625" style="1" customWidth="1"/>
    <col min="3" max="3" width="139.44140625" style="1" customWidth="1"/>
    <col min="4" max="16384" width="11.44140625" style="1"/>
  </cols>
  <sheetData>
    <row r="2" spans="2:16" s="108" customFormat="1" ht="37.950000000000003" customHeight="1" x14ac:dyDescent="0.3">
      <c r="B2" s="245" t="s">
        <v>0</v>
      </c>
      <c r="C2" s="245"/>
    </row>
    <row r="3" spans="2:16" s="108" customFormat="1" ht="13.95" customHeight="1" thickBot="1" x14ac:dyDescent="0.3">
      <c r="B3" s="1"/>
      <c r="C3" s="1"/>
      <c r="D3" s="1"/>
      <c r="E3" s="1"/>
    </row>
    <row r="4" spans="2:16" ht="37.950000000000003" customHeight="1" thickTop="1" thickBot="1" x14ac:dyDescent="0.3">
      <c r="B4" s="243" t="s">
        <v>587</v>
      </c>
      <c r="C4" s="244"/>
      <c r="D4" s="109"/>
      <c r="E4" s="107"/>
      <c r="F4" s="107"/>
      <c r="G4" s="107"/>
      <c r="H4" s="107"/>
      <c r="I4" s="107"/>
      <c r="J4" s="107"/>
      <c r="K4" s="107"/>
      <c r="L4" s="107"/>
      <c r="M4" s="107"/>
      <c r="N4" s="107"/>
      <c r="O4" s="107"/>
      <c r="P4" s="110"/>
    </row>
    <row r="5" spans="2:16" ht="28.05" customHeight="1" thickTop="1" thickBot="1" x14ac:dyDescent="0.3">
      <c r="B5" s="113" t="s">
        <v>1</v>
      </c>
      <c r="C5" s="214" t="s">
        <v>2</v>
      </c>
      <c r="D5" s="107"/>
      <c r="E5" s="107"/>
      <c r="F5" s="107"/>
      <c r="G5" s="107"/>
      <c r="H5" s="107"/>
      <c r="I5" s="107"/>
      <c r="J5" s="107"/>
      <c r="K5" s="107"/>
      <c r="L5" s="107"/>
      <c r="M5" s="107"/>
      <c r="N5" s="107"/>
      <c r="O5" s="107"/>
      <c r="P5" s="110"/>
    </row>
    <row r="6" spans="2:16" ht="28.05" customHeight="1" thickTop="1" thickBot="1" x14ac:dyDescent="0.3">
      <c r="B6" s="113" t="s">
        <v>456</v>
      </c>
      <c r="C6" s="214" t="s">
        <v>485</v>
      </c>
      <c r="D6" s="111"/>
      <c r="E6" s="111"/>
      <c r="F6" s="111"/>
      <c r="G6" s="111"/>
      <c r="H6" s="111"/>
      <c r="I6" s="111"/>
      <c r="J6" s="111"/>
      <c r="K6" s="111"/>
      <c r="L6" s="111"/>
      <c r="M6" s="111"/>
      <c r="N6" s="111"/>
      <c r="O6" s="111"/>
      <c r="P6" s="111"/>
    </row>
    <row r="7" spans="2:16" ht="28.05" customHeight="1" thickTop="1" thickBot="1" x14ac:dyDescent="0.3">
      <c r="B7" s="113" t="s">
        <v>588</v>
      </c>
      <c r="C7" s="214" t="s">
        <v>589</v>
      </c>
    </row>
    <row r="8" spans="2:16" ht="28.05" customHeight="1" thickTop="1" thickBot="1" x14ac:dyDescent="0.3">
      <c r="B8" s="114" t="s">
        <v>459</v>
      </c>
      <c r="C8" s="214" t="s">
        <v>486</v>
      </c>
    </row>
    <row r="9" spans="2:16" ht="28.05" customHeight="1" thickTop="1" thickBot="1" x14ac:dyDescent="0.3">
      <c r="B9" s="114" t="s">
        <v>458</v>
      </c>
      <c r="C9" s="214" t="s">
        <v>609</v>
      </c>
    </row>
    <row r="10" spans="2:16" ht="28.05" customHeight="1" thickTop="1" thickBot="1" x14ac:dyDescent="0.3">
      <c r="B10" s="114" t="s">
        <v>4</v>
      </c>
      <c r="C10" s="215"/>
    </row>
    <row r="11" spans="2:16" ht="28.05" customHeight="1" thickTop="1" thickBot="1" x14ac:dyDescent="0.3">
      <c r="B11" s="114" t="s">
        <v>5</v>
      </c>
      <c r="C11" s="214" t="s">
        <v>539</v>
      </c>
    </row>
    <row r="12" spans="2:16" ht="55.95" customHeight="1" thickTop="1" thickBot="1" x14ac:dyDescent="0.3">
      <c r="B12" s="114" t="s">
        <v>6</v>
      </c>
      <c r="C12" s="214" t="s">
        <v>7</v>
      </c>
    </row>
    <row r="13" spans="2:16" ht="37.950000000000003" customHeight="1" thickTop="1" thickBot="1" x14ac:dyDescent="0.3">
      <c r="B13" s="243" t="s">
        <v>8</v>
      </c>
      <c r="C13" s="244"/>
    </row>
    <row r="14" spans="2:16" ht="28.05" customHeight="1" thickTop="1" thickBot="1" x14ac:dyDescent="0.3">
      <c r="B14" s="113" t="s">
        <v>487</v>
      </c>
      <c r="C14" s="214" t="s">
        <v>488</v>
      </c>
    </row>
    <row r="15" spans="2:16" ht="169.05" customHeight="1" thickTop="1" thickBot="1" x14ac:dyDescent="0.3">
      <c r="B15" s="113" t="s">
        <v>9</v>
      </c>
      <c r="C15" s="214" t="s">
        <v>563</v>
      </c>
    </row>
    <row r="16" spans="2:16" ht="169.05" customHeight="1" thickTop="1" thickBot="1" x14ac:dyDescent="0.3">
      <c r="B16" s="113" t="s">
        <v>10</v>
      </c>
      <c r="C16" s="214" t="s">
        <v>11</v>
      </c>
    </row>
    <row r="17" spans="2:4" ht="190.95" customHeight="1" thickTop="1" thickBot="1" x14ac:dyDescent="0.3">
      <c r="B17" s="113" t="s">
        <v>590</v>
      </c>
      <c r="C17" s="214" t="s">
        <v>614</v>
      </c>
    </row>
    <row r="18" spans="2:4" ht="226.95" customHeight="1" thickTop="1" thickBot="1" x14ac:dyDescent="0.3">
      <c r="B18" s="113" t="s">
        <v>493</v>
      </c>
      <c r="C18" s="126"/>
      <c r="D18" s="117"/>
    </row>
    <row r="19" spans="2:4" ht="55.95" customHeight="1" thickTop="1" thickBot="1" x14ac:dyDescent="0.3">
      <c r="B19" s="113" t="s">
        <v>591</v>
      </c>
      <c r="C19" s="214" t="s">
        <v>613</v>
      </c>
    </row>
    <row r="20" spans="2:4" ht="55.95" customHeight="1" thickTop="1" thickBot="1" x14ac:dyDescent="0.3">
      <c r="B20" s="113" t="s">
        <v>12</v>
      </c>
      <c r="C20" s="214" t="s">
        <v>592</v>
      </c>
    </row>
    <row r="21" spans="2:4" ht="55.95" customHeight="1" thickTop="1" thickBot="1" x14ac:dyDescent="0.3">
      <c r="B21" s="113" t="s">
        <v>13</v>
      </c>
      <c r="C21" s="125" t="s">
        <v>412</v>
      </c>
    </row>
    <row r="22" spans="2:4" ht="14.4" thickTop="1" x14ac:dyDescent="0.25"/>
  </sheetData>
  <sheetProtection algorithmName="SHA-512" hashValue="3JHPw2kJVpXdZRuaM2nq6uQ3u/TOA2Ahif0wEBAeMzYEBx28ZF2OYqfa0pNUtqOURLZzIT6DB4aBs1AdKbtieQ==" saltValue="1uagRxgRa41wiG12lvoydw==" spinCount="100000" sheet="1" selectLockedCells="1"/>
  <mergeCells count="3">
    <mergeCell ref="B13:C13"/>
    <mergeCell ref="B4:C4"/>
    <mergeCell ref="B2:C2"/>
  </mergeCells>
  <dataValidations count="1">
    <dataValidation type="list" allowBlank="1" showInputMessage="1" showErrorMessage="1" sqref="C10" xr:uid="{F6232544-E907-2F46-94F4-CF025E714B4E}">
      <formula1>"Kleines Unternehmen (Mitarbeiteranzahl &lt; 50), Mittlere Unternehmen (Mitarbeiteranzahl &gt; 50 und &lt; 250), Großes Unternehmen (Mitarbeiteranzahl &gt; 250) "</formula1>
    </dataValidation>
  </dataValidations>
  <printOptions horizontalCentered="1"/>
  <pageMargins left="0.7" right="0.7" top="0.78740157499999996" bottom="0.78740157499999996" header="0.3" footer="0.3"/>
  <pageSetup paperSize="9" scale="58" orientation="portrait" horizontalDpi="1200" verticalDpi="1200" r:id="rId1"/>
  <headerFooter>
    <oddHeader>&amp;C&amp;"Calibri,Standard"&amp;K000000Datei: &amp;F</oddHeader>
    <oddFooter>&amp;L&amp;"Calibri,Standard"&amp;K000000&amp;D &amp;T&amp;C&amp;"Calibri,Standard"&amp;K000000ESTEM Version 1.0&amp;R&amp;"Calibri,Standard"&amp;K000000&amp;P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defaultSize="0" autoFill="0" autoLine="0" autoPict="0">
                <anchor moveWithCells="1">
                  <from>
                    <xdr:col>2</xdr:col>
                    <xdr:colOff>2804160</xdr:colOff>
                    <xdr:row>17</xdr:row>
                    <xdr:rowOff>632460</xdr:rowOff>
                  </from>
                  <to>
                    <xdr:col>2</xdr:col>
                    <xdr:colOff>3261360</xdr:colOff>
                    <xdr:row>17</xdr:row>
                    <xdr:rowOff>1013460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xdr:col>
                    <xdr:colOff>6576060</xdr:colOff>
                    <xdr:row>17</xdr:row>
                    <xdr:rowOff>1508760</xdr:rowOff>
                  </from>
                  <to>
                    <xdr:col>2</xdr:col>
                    <xdr:colOff>6949440</xdr:colOff>
                    <xdr:row>17</xdr:row>
                    <xdr:rowOff>1889760</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2</xdr:col>
                    <xdr:colOff>5311140</xdr:colOff>
                    <xdr:row>17</xdr:row>
                    <xdr:rowOff>632460</xdr:rowOff>
                  </from>
                  <to>
                    <xdr:col>2</xdr:col>
                    <xdr:colOff>5737860</xdr:colOff>
                    <xdr:row>17</xdr:row>
                    <xdr:rowOff>1013460</xdr:rowOff>
                  </to>
                </anchor>
              </controlPr>
            </control>
          </mc:Choice>
        </mc:AlternateContent>
        <mc:AlternateContent xmlns:mc="http://schemas.openxmlformats.org/markup-compatibility/2006">
          <mc:Choice Requires="x14">
            <control shapeId="2055" r:id="rId7" name="Check Box 7">
              <controlPr defaultSize="0" autoFill="0" autoLine="0" autoPict="0">
                <anchor moveWithCells="1">
                  <from>
                    <xdr:col>2</xdr:col>
                    <xdr:colOff>5356860</xdr:colOff>
                    <xdr:row>17</xdr:row>
                    <xdr:rowOff>1508760</xdr:rowOff>
                  </from>
                  <to>
                    <xdr:col>2</xdr:col>
                    <xdr:colOff>5753100</xdr:colOff>
                    <xdr:row>17</xdr:row>
                    <xdr:rowOff>1889760</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2</xdr:col>
                    <xdr:colOff>4099560</xdr:colOff>
                    <xdr:row>17</xdr:row>
                    <xdr:rowOff>1501140</xdr:rowOff>
                  </from>
                  <to>
                    <xdr:col>2</xdr:col>
                    <xdr:colOff>4511040</xdr:colOff>
                    <xdr:row>17</xdr:row>
                    <xdr:rowOff>1882140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2</xdr:col>
                    <xdr:colOff>2819400</xdr:colOff>
                    <xdr:row>17</xdr:row>
                    <xdr:rowOff>1508760</xdr:rowOff>
                  </from>
                  <to>
                    <xdr:col>2</xdr:col>
                    <xdr:colOff>3185160</xdr:colOff>
                    <xdr:row>17</xdr:row>
                    <xdr:rowOff>1889760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B1:AB230"/>
  <sheetViews>
    <sheetView showGridLines="0" zoomScale="70" zoomScaleNormal="70" workbookViewId="0">
      <selection activeCell="C8" sqref="C8"/>
    </sheetView>
  </sheetViews>
  <sheetFormatPr baseColWidth="10" defaultColWidth="11.44140625" defaultRowHeight="13.8" x14ac:dyDescent="0.25"/>
  <cols>
    <col min="1" max="1" width="3.33203125" style="11" customWidth="1"/>
    <col min="2" max="2" width="87.44140625" style="1" customWidth="1"/>
    <col min="3" max="3" width="21.44140625" style="1" customWidth="1"/>
    <col min="4" max="4" width="8.6640625" style="1" customWidth="1"/>
    <col min="5" max="5" width="4.6640625" style="1" customWidth="1"/>
    <col min="6" max="6" width="18" style="1" customWidth="1"/>
    <col min="7" max="7" width="7.109375" style="1" customWidth="1"/>
    <col min="8" max="8" width="21" style="1" customWidth="1"/>
    <col min="9" max="9" width="6.109375" style="1" customWidth="1"/>
    <col min="10" max="10" width="16.6640625" style="1" customWidth="1"/>
    <col min="11" max="11" width="4.6640625" style="1" customWidth="1"/>
    <col min="12" max="12" width="16.6640625" style="1" customWidth="1"/>
    <col min="13" max="13" width="12.6640625" style="1" customWidth="1"/>
    <col min="14" max="14" width="16.6640625" style="1" customWidth="1"/>
    <col min="15" max="16384" width="11.44140625" style="11"/>
  </cols>
  <sheetData>
    <row r="1" spans="2:14" ht="13.95" customHeight="1" x14ac:dyDescent="0.25"/>
    <row r="2" spans="2:14" s="6" customFormat="1" ht="30" x14ac:dyDescent="0.5">
      <c r="B2" s="232" t="s">
        <v>597</v>
      </c>
      <c r="C2" s="2"/>
      <c r="D2" s="2"/>
      <c r="E2" s="2"/>
      <c r="F2" s="2"/>
      <c r="G2" s="2"/>
      <c r="H2" s="2"/>
      <c r="I2" s="2"/>
      <c r="J2" s="2"/>
      <c r="K2" s="2"/>
      <c r="L2" s="2"/>
      <c r="M2" s="2"/>
      <c r="N2" s="2"/>
    </row>
    <row r="4" spans="2:14" x14ac:dyDescent="0.25">
      <c r="B4" s="1" t="s">
        <v>413</v>
      </c>
    </row>
    <row r="6" spans="2:14" ht="25.05" customHeight="1" x14ac:dyDescent="0.25">
      <c r="B6" s="63" t="s">
        <v>14</v>
      </c>
      <c r="C6" s="60"/>
      <c r="D6" s="60"/>
      <c r="E6" s="60"/>
      <c r="F6" s="60"/>
      <c r="G6" s="60"/>
      <c r="H6" s="60"/>
      <c r="I6" s="62"/>
      <c r="J6" s="62"/>
      <c r="K6" s="62"/>
      <c r="L6" s="62"/>
      <c r="M6" s="62"/>
      <c r="N6" s="62"/>
    </row>
    <row r="7" spans="2:14" ht="16.05" customHeight="1" x14ac:dyDescent="0.25">
      <c r="B7" s="77"/>
      <c r="C7" s="61"/>
      <c r="D7" s="61"/>
      <c r="E7" s="61"/>
      <c r="F7" s="61"/>
      <c r="G7" s="61"/>
      <c r="H7" s="61"/>
      <c r="I7" s="11"/>
      <c r="J7" s="11"/>
      <c r="K7" s="11"/>
      <c r="L7" s="11"/>
      <c r="M7" s="11"/>
      <c r="N7" s="11"/>
    </row>
    <row r="8" spans="2:14" s="75" customFormat="1" ht="19.05" customHeight="1" x14ac:dyDescent="0.3">
      <c r="B8" s="79" t="s">
        <v>15</v>
      </c>
      <c r="C8" s="216" t="s">
        <v>566</v>
      </c>
      <c r="D8" s="14"/>
      <c r="E8" s="14"/>
      <c r="F8" s="14"/>
      <c r="G8" s="14"/>
      <c r="H8" s="14"/>
      <c r="I8" s="14"/>
      <c r="J8" s="14"/>
      <c r="K8" s="14"/>
      <c r="L8" s="235">
        <v>1</v>
      </c>
      <c r="M8" s="235">
        <v>1</v>
      </c>
      <c r="N8" s="14"/>
    </row>
    <row r="9" spans="2:14" s="75" customFormat="1" ht="19.05" customHeight="1" x14ac:dyDescent="0.3">
      <c r="B9" s="79" t="s">
        <v>411</v>
      </c>
      <c r="C9" s="236">
        <v>3</v>
      </c>
      <c r="D9" s="14" t="s">
        <v>16</v>
      </c>
      <c r="E9" s="14"/>
      <c r="F9" s="14"/>
      <c r="G9" s="14"/>
      <c r="H9" s="14"/>
      <c r="I9" s="14"/>
      <c r="J9" s="14"/>
      <c r="K9" s="14"/>
      <c r="L9" s="235">
        <v>3</v>
      </c>
      <c r="M9" s="235">
        <v>2</v>
      </c>
      <c r="N9" s="14"/>
    </row>
    <row r="10" spans="2:14" s="75" customFormat="1" ht="19.05" customHeight="1" x14ac:dyDescent="0.3">
      <c r="B10" s="14" t="s">
        <v>603</v>
      </c>
      <c r="C10" s="237">
        <v>3</v>
      </c>
      <c r="D10" s="14" t="s">
        <v>16</v>
      </c>
      <c r="E10" s="14"/>
      <c r="F10" s="14"/>
      <c r="G10" s="14"/>
      <c r="H10" s="14"/>
      <c r="I10" s="14"/>
      <c r="J10" s="14"/>
      <c r="K10" s="14"/>
      <c r="L10" s="14"/>
      <c r="M10" s="235">
        <v>3</v>
      </c>
      <c r="N10" s="14"/>
    </row>
    <row r="11" spans="2:14" s="75" customFormat="1" ht="19.05" customHeight="1" x14ac:dyDescent="0.3">
      <c r="B11" s="79" t="s">
        <v>593</v>
      </c>
      <c r="C11" s="238">
        <v>1</v>
      </c>
      <c r="D11" s="14" t="s">
        <v>16</v>
      </c>
      <c r="E11" s="78"/>
      <c r="F11" s="78"/>
      <c r="G11" s="78"/>
      <c r="H11" s="78"/>
      <c r="I11" s="78"/>
      <c r="J11" s="78"/>
      <c r="K11" s="32"/>
      <c r="L11" s="14"/>
      <c r="M11" s="14"/>
      <c r="N11" s="14"/>
    </row>
    <row r="12" spans="2:14" x14ac:dyDescent="0.25">
      <c r="B12" s="32"/>
      <c r="D12" s="30"/>
      <c r="E12" s="30"/>
      <c r="F12" s="30"/>
      <c r="G12" s="30"/>
      <c r="H12" s="30"/>
      <c r="I12" s="30"/>
      <c r="J12" s="30"/>
      <c r="K12" s="31"/>
    </row>
    <row r="13" spans="2:14" ht="25.05" customHeight="1" x14ac:dyDescent="0.25">
      <c r="B13" s="63" t="s">
        <v>594</v>
      </c>
      <c r="C13" s="60"/>
      <c r="D13" s="60"/>
      <c r="E13" s="60"/>
      <c r="F13" s="60"/>
      <c r="G13" s="60"/>
      <c r="H13" s="60"/>
      <c r="I13" s="62"/>
      <c r="J13" s="62"/>
      <c r="K13" s="62"/>
      <c r="L13" s="62"/>
      <c r="M13" s="62"/>
      <c r="N13" s="62"/>
    </row>
    <row r="14" spans="2:14" x14ac:dyDescent="0.25">
      <c r="B14" s="33"/>
    </row>
    <row r="15" spans="2:14" s="9" customFormat="1" ht="74.25" customHeight="1" x14ac:dyDescent="0.25">
      <c r="B15" s="21"/>
      <c r="C15" s="247" t="s">
        <v>17</v>
      </c>
      <c r="D15" s="247"/>
      <c r="E15" s="34"/>
      <c r="F15" s="34" t="s">
        <v>18</v>
      </c>
      <c r="G15" s="19"/>
      <c r="H15" s="131" t="s">
        <v>500</v>
      </c>
      <c r="I15" s="34"/>
      <c r="J15" s="34" t="s">
        <v>605</v>
      </c>
      <c r="K15" s="19"/>
      <c r="L15" s="168" t="s">
        <v>531</v>
      </c>
      <c r="M15" s="168" t="s">
        <v>530</v>
      </c>
      <c r="N15" s="168" t="s">
        <v>528</v>
      </c>
    </row>
    <row r="16" spans="2:14" s="140" customFormat="1" ht="28.05" customHeight="1" x14ac:dyDescent="0.35">
      <c r="B16" s="27"/>
      <c r="C16" s="246" t="s">
        <v>443</v>
      </c>
      <c r="D16" s="246"/>
      <c r="E16" s="139"/>
      <c r="F16" s="139" t="s">
        <v>449</v>
      </c>
      <c r="G16" s="27"/>
      <c r="H16" s="27"/>
      <c r="I16" s="139"/>
      <c r="J16" s="139" t="s">
        <v>450</v>
      </c>
      <c r="K16" s="27"/>
      <c r="L16" s="27"/>
      <c r="M16" s="132" t="s">
        <v>529</v>
      </c>
      <c r="N16" s="169" t="s">
        <v>450</v>
      </c>
    </row>
    <row r="17" spans="2:14" x14ac:dyDescent="0.25">
      <c r="C17" s="217"/>
      <c r="D17" s="218"/>
      <c r="E17" s="24" t="s">
        <v>20</v>
      </c>
      <c r="F17" s="138">
        <f t="shared" ref="F17:F26" si="0">IF(C17&lt;&gt;"",VLOOKUP(C17,Emissionen_Werkstoff,4,FALSE),0)</f>
        <v>0</v>
      </c>
      <c r="G17" s="36" t="s">
        <v>21</v>
      </c>
      <c r="H17" s="183">
        <f t="shared" ref="H17:H26" si="1">IF($C$8="kontinuierlich",1,$C$9)</f>
        <v>3</v>
      </c>
      <c r="I17" s="24" t="s">
        <v>22</v>
      </c>
      <c r="J17" s="181">
        <f>D17*F17/H17</f>
        <v>0</v>
      </c>
      <c r="L17" s="217"/>
      <c r="M17" s="218"/>
      <c r="N17" s="181">
        <f t="shared" ref="N17:N26" si="2">IF(AND(C17&lt;&gt;"",L17&lt;&gt;""),D17*M17*VLOOKUP(L17,Emissionen_Transport,2,FALSE)/1000,0)</f>
        <v>0</v>
      </c>
    </row>
    <row r="18" spans="2:14" x14ac:dyDescent="0.25">
      <c r="C18" s="217"/>
      <c r="D18" s="218"/>
      <c r="E18" s="24" t="s">
        <v>20</v>
      </c>
      <c r="F18" s="138">
        <f t="shared" si="0"/>
        <v>0</v>
      </c>
      <c r="G18" s="37" t="s">
        <v>21</v>
      </c>
      <c r="H18" s="183">
        <f t="shared" si="1"/>
        <v>3</v>
      </c>
      <c r="I18" s="24" t="s">
        <v>22</v>
      </c>
      <c r="J18" s="181">
        <f t="shared" ref="J18:J26" si="3">D18*F18/H18</f>
        <v>0</v>
      </c>
      <c r="L18" s="217"/>
      <c r="M18" s="218"/>
      <c r="N18" s="181">
        <f t="shared" si="2"/>
        <v>0</v>
      </c>
    </row>
    <row r="19" spans="2:14" x14ac:dyDescent="0.25">
      <c r="C19" s="217"/>
      <c r="D19" s="218"/>
      <c r="E19" s="24" t="s">
        <v>20</v>
      </c>
      <c r="F19" s="138">
        <f t="shared" si="0"/>
        <v>0</v>
      </c>
      <c r="G19" s="37" t="s">
        <v>21</v>
      </c>
      <c r="H19" s="183">
        <f t="shared" si="1"/>
        <v>3</v>
      </c>
      <c r="I19" s="24" t="s">
        <v>22</v>
      </c>
      <c r="J19" s="181">
        <f t="shared" si="3"/>
        <v>0</v>
      </c>
      <c r="L19" s="217"/>
      <c r="M19" s="218"/>
      <c r="N19" s="181">
        <f t="shared" si="2"/>
        <v>0</v>
      </c>
    </row>
    <row r="20" spans="2:14" x14ac:dyDescent="0.25">
      <c r="C20" s="217"/>
      <c r="D20" s="218"/>
      <c r="E20" s="24" t="s">
        <v>20</v>
      </c>
      <c r="F20" s="138">
        <f>IF(C20&lt;&gt;"",VLOOKUP(C20,Emissionen_Werkstoff,4,FALSE),0)</f>
        <v>0</v>
      </c>
      <c r="G20" s="37" t="s">
        <v>21</v>
      </c>
      <c r="H20" s="183">
        <f t="shared" si="1"/>
        <v>3</v>
      </c>
      <c r="I20" s="24" t="s">
        <v>22</v>
      </c>
      <c r="J20" s="181">
        <f t="shared" si="3"/>
        <v>0</v>
      </c>
      <c r="L20" s="217"/>
      <c r="M20" s="218"/>
      <c r="N20" s="181">
        <f t="shared" si="2"/>
        <v>0</v>
      </c>
    </row>
    <row r="21" spans="2:14" x14ac:dyDescent="0.25">
      <c r="C21" s="217"/>
      <c r="D21" s="218"/>
      <c r="E21" s="24" t="s">
        <v>20</v>
      </c>
      <c r="F21" s="138">
        <f t="shared" si="0"/>
        <v>0</v>
      </c>
      <c r="G21" s="36" t="s">
        <v>21</v>
      </c>
      <c r="H21" s="183">
        <f t="shared" si="1"/>
        <v>3</v>
      </c>
      <c r="I21" s="24" t="s">
        <v>22</v>
      </c>
      <c r="J21" s="181">
        <f t="shared" si="3"/>
        <v>0</v>
      </c>
      <c r="L21" s="217"/>
      <c r="M21" s="218"/>
      <c r="N21" s="181">
        <f t="shared" si="2"/>
        <v>0</v>
      </c>
    </row>
    <row r="22" spans="2:14" x14ac:dyDescent="0.25">
      <c r="C22" s="217"/>
      <c r="D22" s="218"/>
      <c r="E22" s="24" t="s">
        <v>20</v>
      </c>
      <c r="F22" s="138">
        <f t="shared" si="0"/>
        <v>0</v>
      </c>
      <c r="G22" s="36" t="s">
        <v>21</v>
      </c>
      <c r="H22" s="183">
        <f t="shared" si="1"/>
        <v>3</v>
      </c>
      <c r="I22" s="24" t="s">
        <v>22</v>
      </c>
      <c r="J22" s="181">
        <f t="shared" si="3"/>
        <v>0</v>
      </c>
      <c r="L22" s="217"/>
      <c r="M22" s="218"/>
      <c r="N22" s="181">
        <f t="shared" si="2"/>
        <v>0</v>
      </c>
    </row>
    <row r="23" spans="2:14" x14ac:dyDescent="0.25">
      <c r="C23" s="217"/>
      <c r="D23" s="218"/>
      <c r="E23" s="24" t="s">
        <v>20</v>
      </c>
      <c r="F23" s="138">
        <f t="shared" si="0"/>
        <v>0</v>
      </c>
      <c r="G23" s="37" t="s">
        <v>21</v>
      </c>
      <c r="H23" s="183">
        <f t="shared" si="1"/>
        <v>3</v>
      </c>
      <c r="I23" s="24" t="s">
        <v>22</v>
      </c>
      <c r="J23" s="181">
        <f t="shared" si="3"/>
        <v>0</v>
      </c>
      <c r="L23" s="217"/>
      <c r="M23" s="218"/>
      <c r="N23" s="181">
        <f t="shared" si="2"/>
        <v>0</v>
      </c>
    </row>
    <row r="24" spans="2:14" x14ac:dyDescent="0.25">
      <c r="C24" s="217"/>
      <c r="D24" s="218"/>
      <c r="E24" s="24" t="s">
        <v>20</v>
      </c>
      <c r="F24" s="138">
        <f t="shared" si="0"/>
        <v>0</v>
      </c>
      <c r="G24" s="37" t="s">
        <v>21</v>
      </c>
      <c r="H24" s="183">
        <f t="shared" si="1"/>
        <v>3</v>
      </c>
      <c r="I24" s="24" t="s">
        <v>22</v>
      </c>
      <c r="J24" s="181">
        <f t="shared" si="3"/>
        <v>0</v>
      </c>
      <c r="L24" s="217"/>
      <c r="M24" s="218"/>
      <c r="N24" s="181">
        <f t="shared" si="2"/>
        <v>0</v>
      </c>
    </row>
    <row r="25" spans="2:14" x14ac:dyDescent="0.25">
      <c r="C25" s="217"/>
      <c r="D25" s="218"/>
      <c r="E25" s="24" t="s">
        <v>20</v>
      </c>
      <c r="F25" s="138">
        <f t="shared" si="0"/>
        <v>0</v>
      </c>
      <c r="G25" s="37" t="s">
        <v>21</v>
      </c>
      <c r="H25" s="183">
        <f t="shared" si="1"/>
        <v>3</v>
      </c>
      <c r="I25" s="24" t="s">
        <v>22</v>
      </c>
      <c r="J25" s="181">
        <f t="shared" si="3"/>
        <v>0</v>
      </c>
      <c r="L25" s="217"/>
      <c r="M25" s="218"/>
      <c r="N25" s="181">
        <f t="shared" si="2"/>
        <v>0</v>
      </c>
    </row>
    <row r="26" spans="2:14" x14ac:dyDescent="0.25">
      <c r="C26" s="217"/>
      <c r="D26" s="218"/>
      <c r="E26" s="24" t="s">
        <v>20</v>
      </c>
      <c r="F26" s="138">
        <f t="shared" si="0"/>
        <v>0</v>
      </c>
      <c r="G26" s="37" t="s">
        <v>21</v>
      </c>
      <c r="H26" s="183">
        <f t="shared" si="1"/>
        <v>3</v>
      </c>
      <c r="I26" s="24" t="s">
        <v>22</v>
      </c>
      <c r="J26" s="181">
        <f t="shared" si="3"/>
        <v>0</v>
      </c>
      <c r="L26" s="217"/>
      <c r="M26" s="218"/>
      <c r="N26" s="181">
        <f t="shared" si="2"/>
        <v>0</v>
      </c>
    </row>
    <row r="27" spans="2:14" ht="14.4" thickBot="1" x14ac:dyDescent="0.3">
      <c r="C27" s="38"/>
      <c r="D27" s="38"/>
      <c r="E27" s="38"/>
      <c r="F27" s="38"/>
      <c r="G27" s="38"/>
      <c r="H27" s="38"/>
      <c r="I27" s="38"/>
      <c r="J27" s="38"/>
      <c r="K27" s="38"/>
      <c r="L27" s="38"/>
      <c r="M27" s="38"/>
      <c r="N27" s="38"/>
    </row>
    <row r="28" spans="2:14" ht="14.4" thickTop="1" x14ac:dyDescent="0.25">
      <c r="I28" s="69" t="s">
        <v>23</v>
      </c>
      <c r="J28" s="181">
        <f>SUM(J17:J27)</f>
        <v>0</v>
      </c>
      <c r="M28" s="69" t="s">
        <v>23</v>
      </c>
      <c r="N28" s="181">
        <f>SUM(N17:N27)</f>
        <v>0</v>
      </c>
    </row>
    <row r="29" spans="2:14" ht="28.05" customHeight="1" x14ac:dyDescent="0.25">
      <c r="G29" s="31"/>
      <c r="H29" s="39"/>
    </row>
    <row r="30" spans="2:14" ht="25.05" customHeight="1" x14ac:dyDescent="0.25">
      <c r="B30" s="63" t="s">
        <v>548</v>
      </c>
      <c r="C30" s="60"/>
      <c r="D30" s="60"/>
      <c r="E30" s="60"/>
      <c r="F30" s="60"/>
      <c r="G30" s="60"/>
      <c r="H30" s="60"/>
      <c r="I30" s="62"/>
      <c r="J30" s="62"/>
      <c r="K30" s="62"/>
      <c r="L30" s="62"/>
      <c r="M30" s="62"/>
      <c r="N30" s="62"/>
    </row>
    <row r="31" spans="2:14" x14ac:dyDescent="0.25">
      <c r="B31" s="29"/>
    </row>
    <row r="32" spans="2:14" ht="61.05" customHeight="1" x14ac:dyDescent="0.25">
      <c r="B32" s="40"/>
      <c r="C32" s="247" t="s">
        <v>17</v>
      </c>
      <c r="D32" s="247"/>
      <c r="E32" s="34"/>
      <c r="F32" s="34" t="s">
        <v>18</v>
      </c>
      <c r="G32" s="19"/>
      <c r="H32" s="131" t="s">
        <v>501</v>
      </c>
      <c r="I32" s="34"/>
      <c r="J32" s="34" t="s">
        <v>605</v>
      </c>
      <c r="K32" s="19"/>
      <c r="L32" s="168" t="s">
        <v>531</v>
      </c>
      <c r="M32" s="168" t="s">
        <v>530</v>
      </c>
      <c r="N32" s="168" t="s">
        <v>528</v>
      </c>
    </row>
    <row r="33" spans="2:14" s="140" customFormat="1" ht="28.05" customHeight="1" x14ac:dyDescent="0.35">
      <c r="B33" s="27"/>
      <c r="C33" s="246" t="s">
        <v>562</v>
      </c>
      <c r="D33" s="246"/>
      <c r="E33" s="139"/>
      <c r="F33" s="139" t="s">
        <v>449</v>
      </c>
      <c r="G33" s="27"/>
      <c r="H33" s="27"/>
      <c r="I33" s="139"/>
      <c r="J33" s="139" t="s">
        <v>450</v>
      </c>
      <c r="K33" s="27"/>
      <c r="L33" s="27"/>
      <c r="M33" s="132" t="s">
        <v>529</v>
      </c>
      <c r="N33" s="169" t="s">
        <v>450</v>
      </c>
    </row>
    <row r="34" spans="2:14" x14ac:dyDescent="0.25">
      <c r="C34" s="217"/>
      <c r="D34" s="218"/>
      <c r="E34" s="17" t="s">
        <v>20</v>
      </c>
      <c r="F34" s="138">
        <f>IF(C34&lt;&gt;"",VLOOKUP(C34,Emissionen_Betriebsstoff,4,FALSE),0)</f>
        <v>0</v>
      </c>
      <c r="G34" s="36" t="s">
        <v>21</v>
      </c>
      <c r="H34" s="183">
        <f t="shared" ref="H34:H43" si="4">IF($C$8="kontinuierlich",1,$C$9)</f>
        <v>3</v>
      </c>
      <c r="I34" s="17" t="s">
        <v>22</v>
      </c>
      <c r="J34" s="181">
        <f t="shared" ref="J34:J43" si="5">D34*F34/H34</f>
        <v>0</v>
      </c>
      <c r="L34" s="217"/>
      <c r="M34" s="218"/>
      <c r="N34" s="181">
        <f t="shared" ref="N34:N43" si="6">IF(AND(C34&lt;&gt;"",L34&lt;&gt;""),D34*M34*VLOOKUP(L34,Emissionen_Transport,2,FALSE)/1000,0)</f>
        <v>0</v>
      </c>
    </row>
    <row r="35" spans="2:14" x14ac:dyDescent="0.25">
      <c r="C35" s="217"/>
      <c r="D35" s="218"/>
      <c r="E35" s="17" t="s">
        <v>20</v>
      </c>
      <c r="F35" s="138">
        <f t="shared" ref="F35:F43" si="7">IF(C35&lt;&gt;"",VLOOKUP(C35,Emissionen_Betriebsstoff,4,FALSE),0)</f>
        <v>0</v>
      </c>
      <c r="G35" s="37" t="s">
        <v>21</v>
      </c>
      <c r="H35" s="183">
        <f t="shared" si="4"/>
        <v>3</v>
      </c>
      <c r="I35" s="17" t="s">
        <v>22</v>
      </c>
      <c r="J35" s="181">
        <f t="shared" si="5"/>
        <v>0</v>
      </c>
      <c r="L35" s="217"/>
      <c r="M35" s="218"/>
      <c r="N35" s="181">
        <f t="shared" si="6"/>
        <v>0</v>
      </c>
    </row>
    <row r="36" spans="2:14" x14ac:dyDescent="0.25">
      <c r="C36" s="217"/>
      <c r="D36" s="218"/>
      <c r="E36" s="17" t="s">
        <v>20</v>
      </c>
      <c r="F36" s="138">
        <f t="shared" si="7"/>
        <v>0</v>
      </c>
      <c r="G36" s="37" t="s">
        <v>21</v>
      </c>
      <c r="H36" s="183">
        <f t="shared" si="4"/>
        <v>3</v>
      </c>
      <c r="I36" s="17" t="s">
        <v>22</v>
      </c>
      <c r="J36" s="181">
        <f t="shared" si="5"/>
        <v>0</v>
      </c>
      <c r="L36" s="217"/>
      <c r="M36" s="218"/>
      <c r="N36" s="181">
        <f t="shared" si="6"/>
        <v>0</v>
      </c>
    </row>
    <row r="37" spans="2:14" x14ac:dyDescent="0.25">
      <c r="C37" s="217"/>
      <c r="D37" s="218"/>
      <c r="E37" s="17" t="s">
        <v>20</v>
      </c>
      <c r="F37" s="138">
        <f t="shared" si="7"/>
        <v>0</v>
      </c>
      <c r="G37" s="37" t="s">
        <v>21</v>
      </c>
      <c r="H37" s="183">
        <f t="shared" si="4"/>
        <v>3</v>
      </c>
      <c r="I37" s="17" t="s">
        <v>22</v>
      </c>
      <c r="J37" s="181">
        <f t="shared" si="5"/>
        <v>0</v>
      </c>
      <c r="L37" s="217"/>
      <c r="M37" s="218"/>
      <c r="N37" s="181">
        <f t="shared" si="6"/>
        <v>0</v>
      </c>
    </row>
    <row r="38" spans="2:14" x14ac:dyDescent="0.25">
      <c r="C38" s="217"/>
      <c r="D38" s="218"/>
      <c r="E38" s="17" t="s">
        <v>20</v>
      </c>
      <c r="F38" s="138">
        <f t="shared" si="7"/>
        <v>0</v>
      </c>
      <c r="G38" s="36" t="s">
        <v>21</v>
      </c>
      <c r="H38" s="183">
        <f t="shared" si="4"/>
        <v>3</v>
      </c>
      <c r="I38" s="17" t="s">
        <v>22</v>
      </c>
      <c r="J38" s="181">
        <f t="shared" si="5"/>
        <v>0</v>
      </c>
      <c r="L38" s="217"/>
      <c r="M38" s="218"/>
      <c r="N38" s="181">
        <f t="shared" si="6"/>
        <v>0</v>
      </c>
    </row>
    <row r="39" spans="2:14" x14ac:dyDescent="0.25">
      <c r="C39" s="217"/>
      <c r="D39" s="218"/>
      <c r="E39" s="17" t="s">
        <v>20</v>
      </c>
      <c r="F39" s="138">
        <f t="shared" si="7"/>
        <v>0</v>
      </c>
      <c r="G39" s="36" t="s">
        <v>21</v>
      </c>
      <c r="H39" s="183">
        <f t="shared" si="4"/>
        <v>3</v>
      </c>
      <c r="I39" s="17" t="s">
        <v>22</v>
      </c>
      <c r="J39" s="181">
        <f t="shared" si="5"/>
        <v>0</v>
      </c>
      <c r="L39" s="217"/>
      <c r="M39" s="218"/>
      <c r="N39" s="181">
        <f t="shared" si="6"/>
        <v>0</v>
      </c>
    </row>
    <row r="40" spans="2:14" x14ac:dyDescent="0.25">
      <c r="C40" s="217"/>
      <c r="D40" s="218"/>
      <c r="E40" s="17" t="s">
        <v>20</v>
      </c>
      <c r="F40" s="138">
        <f t="shared" si="7"/>
        <v>0</v>
      </c>
      <c r="G40" s="37" t="s">
        <v>21</v>
      </c>
      <c r="H40" s="183">
        <f t="shared" si="4"/>
        <v>3</v>
      </c>
      <c r="I40" s="17" t="s">
        <v>22</v>
      </c>
      <c r="J40" s="181">
        <f t="shared" si="5"/>
        <v>0</v>
      </c>
      <c r="L40" s="217"/>
      <c r="M40" s="218"/>
      <c r="N40" s="181">
        <f t="shared" si="6"/>
        <v>0</v>
      </c>
    </row>
    <row r="41" spans="2:14" x14ac:dyDescent="0.25">
      <c r="C41" s="217"/>
      <c r="D41" s="218"/>
      <c r="E41" s="17" t="s">
        <v>20</v>
      </c>
      <c r="F41" s="138">
        <f t="shared" si="7"/>
        <v>0</v>
      </c>
      <c r="G41" s="37" t="s">
        <v>21</v>
      </c>
      <c r="H41" s="183">
        <f t="shared" si="4"/>
        <v>3</v>
      </c>
      <c r="I41" s="17" t="s">
        <v>22</v>
      </c>
      <c r="J41" s="181">
        <f t="shared" si="5"/>
        <v>0</v>
      </c>
      <c r="L41" s="217"/>
      <c r="M41" s="218"/>
      <c r="N41" s="181">
        <f t="shared" si="6"/>
        <v>0</v>
      </c>
    </row>
    <row r="42" spans="2:14" x14ac:dyDescent="0.25">
      <c r="C42" s="217"/>
      <c r="D42" s="218"/>
      <c r="E42" s="17" t="s">
        <v>20</v>
      </c>
      <c r="F42" s="138">
        <f t="shared" si="7"/>
        <v>0</v>
      </c>
      <c r="G42" s="37" t="s">
        <v>21</v>
      </c>
      <c r="H42" s="183">
        <f t="shared" si="4"/>
        <v>3</v>
      </c>
      <c r="I42" s="17" t="s">
        <v>22</v>
      </c>
      <c r="J42" s="181">
        <f t="shared" si="5"/>
        <v>0</v>
      </c>
      <c r="L42" s="217"/>
      <c r="M42" s="218"/>
      <c r="N42" s="181">
        <f t="shared" si="6"/>
        <v>0</v>
      </c>
    </row>
    <row r="43" spans="2:14" x14ac:dyDescent="0.25">
      <c r="C43" s="217"/>
      <c r="D43" s="218"/>
      <c r="E43" s="17" t="s">
        <v>20</v>
      </c>
      <c r="F43" s="138">
        <f t="shared" si="7"/>
        <v>0</v>
      </c>
      <c r="G43" s="37" t="s">
        <v>21</v>
      </c>
      <c r="H43" s="183">
        <f t="shared" si="4"/>
        <v>3</v>
      </c>
      <c r="I43" s="17" t="s">
        <v>22</v>
      </c>
      <c r="J43" s="181">
        <f t="shared" si="5"/>
        <v>0</v>
      </c>
      <c r="L43" s="217"/>
      <c r="M43" s="218"/>
      <c r="N43" s="181">
        <f t="shared" si="6"/>
        <v>0</v>
      </c>
    </row>
    <row r="44" spans="2:14" ht="14.4" thickBot="1" x14ac:dyDescent="0.3">
      <c r="C44" s="38"/>
      <c r="D44" s="38"/>
      <c r="E44" s="38"/>
      <c r="F44" s="38"/>
      <c r="G44" s="38"/>
      <c r="H44" s="38"/>
      <c r="I44" s="38"/>
      <c r="J44" s="42"/>
      <c r="K44" s="38"/>
      <c r="L44" s="38"/>
      <c r="M44" s="38"/>
      <c r="N44" s="38"/>
    </row>
    <row r="45" spans="2:14" ht="14.4" thickTop="1" x14ac:dyDescent="0.25">
      <c r="C45" s="47"/>
      <c r="D45" s="47"/>
      <c r="E45" s="47"/>
      <c r="F45" s="47"/>
      <c r="G45" s="47"/>
      <c r="H45" s="47"/>
      <c r="I45" s="69" t="s">
        <v>23</v>
      </c>
      <c r="J45" s="181">
        <f>SUM(J34:J43)</f>
        <v>0</v>
      </c>
      <c r="M45" s="69" t="s">
        <v>23</v>
      </c>
      <c r="N45" s="181">
        <f>SUM(N34:N44)</f>
        <v>0</v>
      </c>
    </row>
    <row r="46" spans="2:14" ht="28.05" customHeight="1" x14ac:dyDescent="0.25"/>
    <row r="47" spans="2:14" ht="25.05" customHeight="1" x14ac:dyDescent="0.25">
      <c r="B47" s="63" t="s">
        <v>602</v>
      </c>
      <c r="C47" s="60"/>
      <c r="D47" s="60"/>
      <c r="E47" s="60"/>
      <c r="F47" s="60"/>
      <c r="G47" s="60"/>
      <c r="H47" s="60"/>
      <c r="I47" s="62"/>
      <c r="J47" s="62"/>
      <c r="K47" s="62"/>
      <c r="L47" s="62"/>
      <c r="M47" s="62"/>
      <c r="N47" s="62"/>
    </row>
    <row r="48" spans="2:14" x14ac:dyDescent="0.25">
      <c r="B48" s="43"/>
      <c r="C48" s="43"/>
      <c r="D48" s="43"/>
      <c r="E48" s="43"/>
      <c r="F48" s="43"/>
      <c r="G48" s="43"/>
      <c r="H48" s="43"/>
      <c r="I48" s="11"/>
      <c r="J48" s="11"/>
      <c r="K48" s="11"/>
      <c r="L48" s="11"/>
      <c r="M48" s="11"/>
      <c r="N48" s="11"/>
    </row>
    <row r="49" spans="2:17" ht="41.4" x14ac:dyDescent="0.25">
      <c r="C49" s="247" t="s">
        <v>608</v>
      </c>
      <c r="D49" s="247"/>
      <c r="E49" s="247" t="s">
        <v>24</v>
      </c>
      <c r="F49" s="247"/>
      <c r="G49" s="34"/>
      <c r="H49" s="34" t="s">
        <v>25</v>
      </c>
      <c r="I49" s="34"/>
      <c r="J49" s="34" t="s">
        <v>24</v>
      </c>
      <c r="K49" s="34"/>
      <c r="L49" s="34" t="s">
        <v>26</v>
      </c>
      <c r="M49" s="34"/>
      <c r="N49" s="34" t="s">
        <v>19</v>
      </c>
    </row>
    <row r="50" spans="2:17" s="140" customFormat="1" ht="28.05" customHeight="1" x14ac:dyDescent="0.35">
      <c r="B50" s="27"/>
      <c r="C50" s="246" t="s">
        <v>540</v>
      </c>
      <c r="D50" s="246"/>
      <c r="E50" s="139"/>
      <c r="F50" s="139"/>
      <c r="G50" s="27"/>
      <c r="H50" s="27"/>
      <c r="I50" s="139"/>
      <c r="J50" s="139"/>
      <c r="K50" s="27"/>
      <c r="L50" s="132" t="s">
        <v>27</v>
      </c>
      <c r="M50" s="132"/>
      <c r="N50" s="132" t="s">
        <v>450</v>
      </c>
    </row>
    <row r="51" spans="2:17" x14ac:dyDescent="0.25">
      <c r="C51" s="217"/>
      <c r="D51" s="219"/>
      <c r="E51" s="249" t="s">
        <v>538</v>
      </c>
      <c r="F51" s="249"/>
      <c r="G51" s="17" t="s">
        <v>20</v>
      </c>
      <c r="H51" s="138">
        <f t="shared" ref="H51:H60" si="8">IF(C51&lt;&gt;"",VLOOKUP(C51,Emissionen_Investitionsgüter,2,FALSE),0)</f>
        <v>0</v>
      </c>
      <c r="I51" s="35"/>
      <c r="J51" s="171" t="s">
        <v>515</v>
      </c>
      <c r="K51" s="17" t="s">
        <v>21</v>
      </c>
      <c r="L51" s="183">
        <f t="shared" ref="L51:L60" si="9">$C$10</f>
        <v>3</v>
      </c>
      <c r="M51" s="17" t="s">
        <v>22</v>
      </c>
      <c r="N51" s="181">
        <f t="shared" ref="N51:N60" si="10">D51*H51/L51</f>
        <v>0</v>
      </c>
    </row>
    <row r="52" spans="2:17" x14ac:dyDescent="0.25">
      <c r="C52" s="217"/>
      <c r="D52" s="219"/>
      <c r="E52" s="249" t="s">
        <v>538</v>
      </c>
      <c r="F52" s="249"/>
      <c r="G52" s="17" t="s">
        <v>20</v>
      </c>
      <c r="H52" s="138">
        <f t="shared" si="8"/>
        <v>0</v>
      </c>
      <c r="I52" s="35"/>
      <c r="J52" s="171" t="s">
        <v>515</v>
      </c>
      <c r="K52" s="17" t="s">
        <v>21</v>
      </c>
      <c r="L52" s="183">
        <f t="shared" si="9"/>
        <v>3</v>
      </c>
      <c r="M52" s="17" t="s">
        <v>22</v>
      </c>
      <c r="N52" s="181">
        <f t="shared" si="10"/>
        <v>0</v>
      </c>
    </row>
    <row r="53" spans="2:17" x14ac:dyDescent="0.25">
      <c r="C53" s="217"/>
      <c r="D53" s="219"/>
      <c r="E53" s="249" t="s">
        <v>538</v>
      </c>
      <c r="F53" s="249"/>
      <c r="G53" s="17" t="s">
        <v>20</v>
      </c>
      <c r="H53" s="138">
        <f t="shared" si="8"/>
        <v>0</v>
      </c>
      <c r="I53" s="35"/>
      <c r="J53" s="171" t="s">
        <v>515</v>
      </c>
      <c r="K53" s="17" t="s">
        <v>21</v>
      </c>
      <c r="L53" s="183">
        <f t="shared" si="9"/>
        <v>3</v>
      </c>
      <c r="M53" s="17" t="s">
        <v>22</v>
      </c>
      <c r="N53" s="181">
        <f t="shared" si="10"/>
        <v>0</v>
      </c>
    </row>
    <row r="54" spans="2:17" x14ac:dyDescent="0.25">
      <c r="C54" s="217"/>
      <c r="D54" s="219"/>
      <c r="E54" s="249" t="s">
        <v>538</v>
      </c>
      <c r="F54" s="249"/>
      <c r="G54" s="17" t="s">
        <v>20</v>
      </c>
      <c r="H54" s="138">
        <f t="shared" si="8"/>
        <v>0</v>
      </c>
      <c r="I54" s="35"/>
      <c r="J54" s="171" t="s">
        <v>515</v>
      </c>
      <c r="K54" s="17" t="s">
        <v>21</v>
      </c>
      <c r="L54" s="183">
        <f t="shared" si="9"/>
        <v>3</v>
      </c>
      <c r="M54" s="17" t="s">
        <v>22</v>
      </c>
      <c r="N54" s="181">
        <f t="shared" si="10"/>
        <v>0</v>
      </c>
    </row>
    <row r="55" spans="2:17" x14ac:dyDescent="0.25">
      <c r="C55" s="217"/>
      <c r="D55" s="219"/>
      <c r="E55" s="249" t="s">
        <v>538</v>
      </c>
      <c r="F55" s="249"/>
      <c r="G55" s="17" t="s">
        <v>20</v>
      </c>
      <c r="H55" s="138">
        <f>IF(C55&lt;&gt;"",VLOOKUP(C55,Emissionen_Investitionsgüter,2,FALSE),0)</f>
        <v>0</v>
      </c>
      <c r="I55" s="35"/>
      <c r="J55" s="171" t="s">
        <v>515</v>
      </c>
      <c r="K55" s="17" t="s">
        <v>21</v>
      </c>
      <c r="L55" s="183">
        <f t="shared" si="9"/>
        <v>3</v>
      </c>
      <c r="M55" s="17" t="s">
        <v>22</v>
      </c>
      <c r="N55" s="181">
        <f t="shared" si="10"/>
        <v>0</v>
      </c>
      <c r="O55" s="44"/>
      <c r="Q55" s="55"/>
    </row>
    <row r="56" spans="2:17" x14ac:dyDescent="0.25">
      <c r="C56" s="217"/>
      <c r="D56" s="219"/>
      <c r="E56" s="249" t="s">
        <v>538</v>
      </c>
      <c r="F56" s="249"/>
      <c r="G56" s="17" t="s">
        <v>20</v>
      </c>
      <c r="H56" s="138">
        <f>IF(C56&lt;&gt;"",VLOOKUP(C56,Emissionen_Investitionsgüter,2,FALSE),0)</f>
        <v>0</v>
      </c>
      <c r="I56" s="35"/>
      <c r="J56" s="171" t="s">
        <v>515</v>
      </c>
      <c r="K56" s="17" t="s">
        <v>21</v>
      </c>
      <c r="L56" s="183">
        <f t="shared" si="9"/>
        <v>3</v>
      </c>
      <c r="M56" s="17" t="s">
        <v>22</v>
      </c>
      <c r="N56" s="181">
        <f t="shared" si="10"/>
        <v>0</v>
      </c>
      <c r="Q56" s="71"/>
    </row>
    <row r="57" spans="2:17" x14ac:dyDescent="0.25">
      <c r="C57" s="217"/>
      <c r="D57" s="219"/>
      <c r="E57" s="249" t="s">
        <v>538</v>
      </c>
      <c r="F57" s="249"/>
      <c r="G57" s="17" t="s">
        <v>20</v>
      </c>
      <c r="H57" s="138">
        <f t="shared" si="8"/>
        <v>0</v>
      </c>
      <c r="I57" s="35"/>
      <c r="J57" s="171" t="s">
        <v>515</v>
      </c>
      <c r="K57" s="17" t="s">
        <v>21</v>
      </c>
      <c r="L57" s="183">
        <f t="shared" si="9"/>
        <v>3</v>
      </c>
      <c r="M57" s="17" t="s">
        <v>22</v>
      </c>
      <c r="N57" s="181">
        <f t="shared" si="10"/>
        <v>0</v>
      </c>
    </row>
    <row r="58" spans="2:17" x14ac:dyDescent="0.25">
      <c r="C58" s="217"/>
      <c r="D58" s="219"/>
      <c r="E58" s="249" t="s">
        <v>538</v>
      </c>
      <c r="F58" s="249"/>
      <c r="G58" s="17" t="s">
        <v>20</v>
      </c>
      <c r="H58" s="138">
        <f t="shared" si="8"/>
        <v>0</v>
      </c>
      <c r="I58" s="35"/>
      <c r="J58" s="171" t="s">
        <v>515</v>
      </c>
      <c r="K58" s="17" t="s">
        <v>21</v>
      </c>
      <c r="L58" s="183">
        <f t="shared" si="9"/>
        <v>3</v>
      </c>
      <c r="M58" s="17" t="s">
        <v>22</v>
      </c>
      <c r="N58" s="181">
        <f t="shared" si="10"/>
        <v>0</v>
      </c>
    </row>
    <row r="59" spans="2:17" x14ac:dyDescent="0.25">
      <c r="C59" s="217"/>
      <c r="D59" s="219"/>
      <c r="E59" s="249" t="s">
        <v>538</v>
      </c>
      <c r="F59" s="249"/>
      <c r="G59" s="17" t="s">
        <v>20</v>
      </c>
      <c r="H59" s="138">
        <f t="shared" si="8"/>
        <v>0</v>
      </c>
      <c r="I59" s="35"/>
      <c r="J59" s="171" t="s">
        <v>515</v>
      </c>
      <c r="K59" s="17" t="s">
        <v>21</v>
      </c>
      <c r="L59" s="183">
        <f t="shared" si="9"/>
        <v>3</v>
      </c>
      <c r="M59" s="17" t="s">
        <v>22</v>
      </c>
      <c r="N59" s="181">
        <f t="shared" si="10"/>
        <v>0</v>
      </c>
    </row>
    <row r="60" spans="2:17" x14ac:dyDescent="0.25">
      <c r="C60" s="217"/>
      <c r="D60" s="219"/>
      <c r="E60" s="249" t="s">
        <v>538</v>
      </c>
      <c r="F60" s="249"/>
      <c r="G60" s="17" t="s">
        <v>20</v>
      </c>
      <c r="H60" s="138">
        <f t="shared" si="8"/>
        <v>0</v>
      </c>
      <c r="I60" s="35"/>
      <c r="J60" s="171" t="s">
        <v>515</v>
      </c>
      <c r="K60" s="17" t="s">
        <v>21</v>
      </c>
      <c r="L60" s="183">
        <f t="shared" si="9"/>
        <v>3</v>
      </c>
      <c r="M60" s="17" t="s">
        <v>22</v>
      </c>
      <c r="N60" s="181">
        <f t="shared" si="10"/>
        <v>0</v>
      </c>
    </row>
    <row r="61" spans="2:17" ht="14.4" thickBot="1" x14ac:dyDescent="0.3">
      <c r="C61" s="38"/>
      <c r="D61" s="38"/>
      <c r="E61" s="38"/>
      <c r="F61" s="38"/>
      <c r="G61" s="38"/>
      <c r="H61" s="38"/>
      <c r="I61" s="38"/>
      <c r="J61" s="38"/>
      <c r="K61" s="38"/>
      <c r="L61" s="38"/>
      <c r="M61" s="38"/>
      <c r="N61" s="38"/>
    </row>
    <row r="62" spans="2:17" ht="14.4" thickTop="1" x14ac:dyDescent="0.25">
      <c r="C62" s="47"/>
      <c r="D62" s="47"/>
      <c r="E62" s="47"/>
      <c r="F62" s="47"/>
      <c r="G62" s="47"/>
      <c r="H62" s="47"/>
      <c r="I62" s="47"/>
      <c r="J62" s="47"/>
      <c r="K62" s="47"/>
      <c r="L62" s="47"/>
      <c r="M62" s="69" t="s">
        <v>23</v>
      </c>
      <c r="N62" s="181">
        <f>SUM(N51:N60)</f>
        <v>0</v>
      </c>
    </row>
    <row r="64" spans="2:17" ht="25.05" customHeight="1" x14ac:dyDescent="0.25">
      <c r="B64" s="63" t="s">
        <v>414</v>
      </c>
      <c r="C64" s="60"/>
      <c r="D64" s="60"/>
      <c r="E64" s="60"/>
      <c r="F64" s="60"/>
      <c r="G64" s="60"/>
      <c r="H64" s="60"/>
      <c r="I64" s="62"/>
      <c r="J64" s="62"/>
      <c r="K64" s="62"/>
      <c r="L64" s="62"/>
      <c r="M64" s="62"/>
      <c r="N64" s="62"/>
    </row>
    <row r="65" spans="2:28" x14ac:dyDescent="0.25">
      <c r="B65" s="43"/>
      <c r="C65" s="43"/>
      <c r="D65" s="43"/>
      <c r="E65" s="43"/>
      <c r="F65" s="43"/>
      <c r="G65" s="43"/>
      <c r="H65" s="43"/>
      <c r="I65" s="11"/>
      <c r="J65" s="11"/>
      <c r="K65" s="11"/>
      <c r="L65" s="11"/>
      <c r="M65" s="11"/>
      <c r="N65" s="11"/>
      <c r="S65" s="44"/>
    </row>
    <row r="66" spans="2:28" ht="58.05" customHeight="1" x14ac:dyDescent="0.25">
      <c r="C66" s="247" t="s">
        <v>17</v>
      </c>
      <c r="D66" s="247"/>
      <c r="E66" s="34"/>
      <c r="F66" s="34" t="s">
        <v>28</v>
      </c>
      <c r="G66" s="19"/>
      <c r="H66" s="131" t="s">
        <v>501</v>
      </c>
      <c r="I66" s="34"/>
      <c r="J66" s="34" t="s">
        <v>19</v>
      </c>
      <c r="T66" s="9"/>
      <c r="AB66" s="9"/>
    </row>
    <row r="67" spans="2:28" s="140" customFormat="1" ht="28.05" customHeight="1" x14ac:dyDescent="0.35">
      <c r="B67" s="27"/>
      <c r="C67" s="246" t="s">
        <v>451</v>
      </c>
      <c r="D67" s="246"/>
      <c r="E67" s="139"/>
      <c r="F67" s="139" t="s">
        <v>452</v>
      </c>
      <c r="G67" s="27"/>
      <c r="H67" s="27"/>
      <c r="I67" s="139"/>
      <c r="J67" s="139" t="s">
        <v>450</v>
      </c>
      <c r="K67" s="27"/>
      <c r="L67" s="27"/>
      <c r="M67" s="27"/>
      <c r="N67" s="27"/>
    </row>
    <row r="68" spans="2:28" x14ac:dyDescent="0.25">
      <c r="C68" s="217"/>
      <c r="D68" s="218"/>
      <c r="E68" s="17" t="s">
        <v>20</v>
      </c>
      <c r="F68" s="138">
        <f t="shared" ref="F68:F77" si="11">IF(C68&lt;&gt;"",VLOOKUP(C68,Emissionen_Energieträger,6,FALSE),0)</f>
        <v>0</v>
      </c>
      <c r="G68" s="36" t="s">
        <v>21</v>
      </c>
      <c r="H68" s="183">
        <f t="shared" ref="H68:H77" si="12">IF($C$8="kontinuierlich",1,$C$9)</f>
        <v>3</v>
      </c>
      <c r="I68" s="17" t="s">
        <v>22</v>
      </c>
      <c r="J68" s="181">
        <f t="shared" ref="J68:J77" si="13">D68*F68/H68</f>
        <v>0</v>
      </c>
      <c r="M68" s="21"/>
      <c r="N68" s="19"/>
      <c r="O68" s="9"/>
      <c r="P68" s="9"/>
      <c r="Q68" s="9"/>
      <c r="T68" s="72"/>
      <c r="AB68" s="9"/>
    </row>
    <row r="69" spans="2:28" ht="15" customHeight="1" x14ac:dyDescent="0.25">
      <c r="C69" s="217"/>
      <c r="D69" s="218"/>
      <c r="E69" s="17" t="s">
        <v>20</v>
      </c>
      <c r="F69" s="138">
        <f t="shared" si="11"/>
        <v>0</v>
      </c>
      <c r="G69" s="37" t="s">
        <v>21</v>
      </c>
      <c r="H69" s="183">
        <f t="shared" si="12"/>
        <v>3</v>
      </c>
      <c r="I69" s="17" t="s">
        <v>22</v>
      </c>
      <c r="J69" s="181">
        <f t="shared" si="13"/>
        <v>0</v>
      </c>
      <c r="M69" s="45"/>
      <c r="N69" s="46"/>
      <c r="O69" s="73"/>
      <c r="P69" s="73"/>
      <c r="Q69" s="73"/>
      <c r="R69" s="73"/>
      <c r="T69" s="74"/>
    </row>
    <row r="70" spans="2:28" x14ac:dyDescent="0.25">
      <c r="C70" s="217"/>
      <c r="D70" s="218"/>
      <c r="E70" s="17" t="s">
        <v>20</v>
      </c>
      <c r="F70" s="138">
        <f t="shared" si="11"/>
        <v>0</v>
      </c>
      <c r="G70" s="37" t="s">
        <v>21</v>
      </c>
      <c r="H70" s="183">
        <f t="shared" si="12"/>
        <v>3</v>
      </c>
      <c r="I70" s="17" t="s">
        <v>22</v>
      </c>
      <c r="J70" s="181">
        <f t="shared" si="13"/>
        <v>0</v>
      </c>
      <c r="M70" s="45"/>
      <c r="N70" s="46"/>
      <c r="O70" s="73"/>
      <c r="P70" s="73"/>
      <c r="Q70" s="73"/>
      <c r="R70" s="73"/>
      <c r="T70" s="74"/>
    </row>
    <row r="71" spans="2:28" x14ac:dyDescent="0.25">
      <c r="C71" s="217"/>
      <c r="D71" s="218"/>
      <c r="E71" s="17" t="s">
        <v>20</v>
      </c>
      <c r="F71" s="138">
        <f t="shared" si="11"/>
        <v>0</v>
      </c>
      <c r="G71" s="37" t="s">
        <v>21</v>
      </c>
      <c r="H71" s="183">
        <f t="shared" si="12"/>
        <v>3</v>
      </c>
      <c r="I71" s="17" t="s">
        <v>22</v>
      </c>
      <c r="J71" s="181">
        <f t="shared" si="13"/>
        <v>0</v>
      </c>
      <c r="K71" s="47"/>
      <c r="L71" s="47"/>
      <c r="N71" s="30"/>
      <c r="T71" s="72"/>
    </row>
    <row r="72" spans="2:28" x14ac:dyDescent="0.25">
      <c r="C72" s="217"/>
      <c r="D72" s="218"/>
      <c r="E72" s="17" t="s">
        <v>20</v>
      </c>
      <c r="F72" s="138">
        <f t="shared" si="11"/>
        <v>0</v>
      </c>
      <c r="G72" s="36" t="s">
        <v>21</v>
      </c>
      <c r="H72" s="183">
        <f t="shared" si="12"/>
        <v>3</v>
      </c>
      <c r="I72" s="17" t="s">
        <v>22</v>
      </c>
      <c r="J72" s="181">
        <f t="shared" si="13"/>
        <v>0</v>
      </c>
      <c r="K72" s="47"/>
      <c r="L72" s="47"/>
      <c r="N72" s="48"/>
      <c r="T72" s="72"/>
    </row>
    <row r="73" spans="2:28" x14ac:dyDescent="0.25">
      <c r="C73" s="217"/>
      <c r="D73" s="218"/>
      <c r="E73" s="17" t="s">
        <v>20</v>
      </c>
      <c r="F73" s="138">
        <f t="shared" si="11"/>
        <v>0</v>
      </c>
      <c r="G73" s="36" t="s">
        <v>21</v>
      </c>
      <c r="H73" s="183">
        <f t="shared" si="12"/>
        <v>3</v>
      </c>
      <c r="I73" s="17" t="s">
        <v>22</v>
      </c>
      <c r="J73" s="181">
        <f t="shared" si="13"/>
        <v>0</v>
      </c>
      <c r="K73" s="47"/>
      <c r="L73" s="47"/>
      <c r="T73" s="72"/>
    </row>
    <row r="74" spans="2:28" ht="15" customHeight="1" x14ac:dyDescent="0.25">
      <c r="C74" s="217"/>
      <c r="D74" s="218"/>
      <c r="E74" s="17" t="s">
        <v>20</v>
      </c>
      <c r="F74" s="138">
        <f t="shared" si="11"/>
        <v>0</v>
      </c>
      <c r="G74" s="37" t="s">
        <v>21</v>
      </c>
      <c r="H74" s="183">
        <f t="shared" si="12"/>
        <v>3</v>
      </c>
      <c r="I74" s="17" t="s">
        <v>22</v>
      </c>
      <c r="J74" s="181">
        <f t="shared" si="13"/>
        <v>0</v>
      </c>
      <c r="K74" s="47"/>
      <c r="L74" s="47"/>
      <c r="T74" s="72"/>
    </row>
    <row r="75" spans="2:28" ht="15" customHeight="1" x14ac:dyDescent="0.25">
      <c r="C75" s="217"/>
      <c r="D75" s="218"/>
      <c r="E75" s="17" t="s">
        <v>20</v>
      </c>
      <c r="F75" s="138">
        <f t="shared" si="11"/>
        <v>0</v>
      </c>
      <c r="G75" s="37" t="s">
        <v>21</v>
      </c>
      <c r="H75" s="183">
        <f t="shared" si="12"/>
        <v>3</v>
      </c>
      <c r="I75" s="17" t="s">
        <v>22</v>
      </c>
      <c r="J75" s="181">
        <f t="shared" si="13"/>
        <v>0</v>
      </c>
      <c r="K75" s="47"/>
      <c r="L75" s="47"/>
      <c r="T75" s="72"/>
    </row>
    <row r="76" spans="2:28" ht="15" customHeight="1" x14ac:dyDescent="0.25">
      <c r="C76" s="217"/>
      <c r="D76" s="218"/>
      <c r="E76" s="17" t="s">
        <v>20</v>
      </c>
      <c r="F76" s="138">
        <f t="shared" si="11"/>
        <v>0</v>
      </c>
      <c r="G76" s="37" t="s">
        <v>21</v>
      </c>
      <c r="H76" s="183">
        <f t="shared" si="12"/>
        <v>3</v>
      </c>
      <c r="I76" s="17" t="s">
        <v>22</v>
      </c>
      <c r="J76" s="181">
        <f t="shared" si="13"/>
        <v>0</v>
      </c>
      <c r="K76" s="47"/>
      <c r="L76" s="47"/>
      <c r="T76" s="72"/>
    </row>
    <row r="77" spans="2:28" x14ac:dyDescent="0.25">
      <c r="C77" s="217"/>
      <c r="D77" s="218"/>
      <c r="E77" s="17" t="s">
        <v>20</v>
      </c>
      <c r="F77" s="138">
        <f t="shared" si="11"/>
        <v>0</v>
      </c>
      <c r="G77" s="37" t="s">
        <v>21</v>
      </c>
      <c r="H77" s="183">
        <f t="shared" si="12"/>
        <v>3</v>
      </c>
      <c r="I77" s="17" t="s">
        <v>22</v>
      </c>
      <c r="J77" s="181">
        <f t="shared" si="13"/>
        <v>0</v>
      </c>
      <c r="K77" s="47"/>
      <c r="L77" s="47"/>
    </row>
    <row r="78" spans="2:28" ht="15" customHeight="1" thickBot="1" x14ac:dyDescent="0.3">
      <c r="C78" s="38"/>
      <c r="D78" s="38"/>
      <c r="E78" s="38"/>
      <c r="F78" s="38"/>
      <c r="G78" s="38"/>
      <c r="H78" s="38"/>
      <c r="I78" s="38"/>
      <c r="J78" s="38"/>
      <c r="K78" s="47"/>
      <c r="L78" s="47"/>
    </row>
    <row r="79" spans="2:28" ht="14.4" thickTop="1" x14ac:dyDescent="0.25">
      <c r="I79" s="69" t="s">
        <v>23</v>
      </c>
      <c r="J79" s="181">
        <f>SUM(J68:J78)</f>
        <v>0</v>
      </c>
      <c r="K79" s="47"/>
      <c r="L79" s="47"/>
    </row>
    <row r="80" spans="2:28" ht="28.05" customHeight="1" x14ac:dyDescent="0.25">
      <c r="I80" s="47"/>
      <c r="J80" s="47"/>
      <c r="K80" s="47"/>
      <c r="L80" s="47"/>
    </row>
    <row r="81" spans="2:14" ht="25.05" customHeight="1" x14ac:dyDescent="0.25">
      <c r="B81" s="63" t="s">
        <v>415</v>
      </c>
      <c r="C81" s="60"/>
      <c r="D81" s="60"/>
      <c r="E81" s="60"/>
      <c r="F81" s="60"/>
      <c r="G81" s="60"/>
      <c r="H81" s="60"/>
      <c r="I81" s="62"/>
      <c r="J81" s="62"/>
      <c r="K81" s="62"/>
      <c r="L81" s="62"/>
      <c r="M81" s="62"/>
      <c r="N81" s="62"/>
    </row>
    <row r="82" spans="2:14" x14ac:dyDescent="0.25">
      <c r="I82" s="47"/>
      <c r="J82" s="47"/>
      <c r="K82" s="47"/>
      <c r="L82" s="47"/>
    </row>
    <row r="83" spans="2:14" x14ac:dyDescent="0.25">
      <c r="I83" s="47"/>
      <c r="J83" s="47"/>
      <c r="K83" s="47"/>
      <c r="L83" s="47"/>
    </row>
    <row r="84" spans="2:14" ht="41.4" x14ac:dyDescent="0.25">
      <c r="C84" s="247" t="s">
        <v>17</v>
      </c>
      <c r="D84" s="247"/>
      <c r="E84" s="19"/>
      <c r="F84" s="34" t="s">
        <v>453</v>
      </c>
      <c r="H84" s="131" t="s">
        <v>501</v>
      </c>
      <c r="I84" s="34"/>
      <c r="J84" s="34" t="s">
        <v>19</v>
      </c>
      <c r="K84" s="47"/>
      <c r="L84" s="47"/>
    </row>
    <row r="85" spans="2:14" s="140" customFormat="1" ht="28.05" customHeight="1" x14ac:dyDescent="0.35">
      <c r="B85" s="27"/>
      <c r="C85" s="246" t="s">
        <v>444</v>
      </c>
      <c r="D85" s="246"/>
      <c r="E85" s="139"/>
      <c r="F85" s="139" t="s">
        <v>449</v>
      </c>
      <c r="G85" s="27"/>
      <c r="H85" s="27"/>
      <c r="I85" s="139"/>
      <c r="J85" s="139" t="s">
        <v>450</v>
      </c>
      <c r="K85" s="27"/>
      <c r="L85" s="27"/>
      <c r="M85" s="27"/>
      <c r="N85" s="27"/>
    </row>
    <row r="86" spans="2:14" x14ac:dyDescent="0.25">
      <c r="C86" s="217"/>
      <c r="D86" s="218"/>
      <c r="E86" s="17" t="s">
        <v>20</v>
      </c>
      <c r="F86" s="138">
        <f t="shared" ref="F86:F95" si="14">IF(C86&lt;&gt;"",VLOOKUP(C86,Emissionen_Treibhausgas,2,FALSE),0)</f>
        <v>0</v>
      </c>
      <c r="G86" s="37" t="s">
        <v>21</v>
      </c>
      <c r="H86" s="183">
        <f t="shared" ref="H86:H95" si="15">IF($C$8="kontinuierlich",1,$C$9)</f>
        <v>3</v>
      </c>
      <c r="I86" s="17" t="s">
        <v>22</v>
      </c>
      <c r="J86" s="181">
        <f>D86*F86/H86</f>
        <v>0</v>
      </c>
      <c r="K86" s="47"/>
      <c r="L86" s="47"/>
    </row>
    <row r="87" spans="2:14" x14ac:dyDescent="0.25">
      <c r="C87" s="217"/>
      <c r="D87" s="218"/>
      <c r="E87" s="17" t="s">
        <v>20</v>
      </c>
      <c r="F87" s="138">
        <f t="shared" si="14"/>
        <v>0</v>
      </c>
      <c r="G87" s="36" t="s">
        <v>21</v>
      </c>
      <c r="H87" s="183">
        <f t="shared" si="15"/>
        <v>3</v>
      </c>
      <c r="I87" s="17" t="s">
        <v>22</v>
      </c>
      <c r="J87" s="181">
        <f>D87*F87/H87</f>
        <v>0</v>
      </c>
      <c r="K87" s="47"/>
      <c r="L87" s="47"/>
    </row>
    <row r="88" spans="2:14" x14ac:dyDescent="0.25">
      <c r="C88" s="217"/>
      <c r="D88" s="218"/>
      <c r="E88" s="17" t="s">
        <v>20</v>
      </c>
      <c r="F88" s="138">
        <f t="shared" si="14"/>
        <v>0</v>
      </c>
      <c r="G88" s="36" t="s">
        <v>21</v>
      </c>
      <c r="H88" s="183">
        <f t="shared" si="15"/>
        <v>3</v>
      </c>
      <c r="I88" s="17" t="s">
        <v>22</v>
      </c>
      <c r="J88" s="181">
        <f>D88*F88/H88</f>
        <v>0</v>
      </c>
      <c r="K88" s="47"/>
      <c r="L88" s="47"/>
    </row>
    <row r="89" spans="2:14" x14ac:dyDescent="0.25">
      <c r="C89" s="217"/>
      <c r="D89" s="218"/>
      <c r="E89" s="17" t="s">
        <v>20</v>
      </c>
      <c r="F89" s="138">
        <f t="shared" si="14"/>
        <v>0</v>
      </c>
      <c r="G89" s="37" t="s">
        <v>21</v>
      </c>
      <c r="H89" s="183">
        <f t="shared" si="15"/>
        <v>3</v>
      </c>
      <c r="I89" s="17" t="s">
        <v>22</v>
      </c>
      <c r="J89" s="181">
        <f>D89*F89/H89</f>
        <v>0</v>
      </c>
      <c r="K89" s="47"/>
      <c r="L89" s="47"/>
    </row>
    <row r="90" spans="2:14" x14ac:dyDescent="0.25">
      <c r="C90" s="217"/>
      <c r="D90" s="218"/>
      <c r="E90" s="17" t="s">
        <v>20</v>
      </c>
      <c r="F90" s="138">
        <f t="shared" si="14"/>
        <v>0</v>
      </c>
      <c r="G90" s="37" t="s">
        <v>21</v>
      </c>
      <c r="H90" s="183">
        <f t="shared" si="15"/>
        <v>3</v>
      </c>
      <c r="I90" s="17" t="s">
        <v>22</v>
      </c>
      <c r="J90" s="181">
        <f t="shared" ref="J90:J95" si="16">D90*F90/H90</f>
        <v>0</v>
      </c>
      <c r="K90" s="47"/>
      <c r="L90" s="47"/>
    </row>
    <row r="91" spans="2:14" x14ac:dyDescent="0.25">
      <c r="C91" s="217"/>
      <c r="D91" s="218"/>
      <c r="E91" s="17" t="s">
        <v>20</v>
      </c>
      <c r="F91" s="138">
        <f t="shared" si="14"/>
        <v>0</v>
      </c>
      <c r="G91" s="37" t="s">
        <v>21</v>
      </c>
      <c r="H91" s="183">
        <f t="shared" si="15"/>
        <v>3</v>
      </c>
      <c r="I91" s="17" t="s">
        <v>22</v>
      </c>
      <c r="J91" s="181">
        <f t="shared" si="16"/>
        <v>0</v>
      </c>
      <c r="K91" s="47"/>
      <c r="L91" s="47"/>
    </row>
    <row r="92" spans="2:14" x14ac:dyDescent="0.25">
      <c r="C92" s="217"/>
      <c r="D92" s="218"/>
      <c r="E92" s="17" t="s">
        <v>20</v>
      </c>
      <c r="F92" s="138">
        <f t="shared" si="14"/>
        <v>0</v>
      </c>
      <c r="G92" s="37" t="s">
        <v>21</v>
      </c>
      <c r="H92" s="183">
        <f t="shared" si="15"/>
        <v>3</v>
      </c>
      <c r="I92" s="17" t="s">
        <v>22</v>
      </c>
      <c r="J92" s="181">
        <f t="shared" si="16"/>
        <v>0</v>
      </c>
      <c r="K92" s="47"/>
      <c r="L92" s="47"/>
    </row>
    <row r="93" spans="2:14" x14ac:dyDescent="0.25">
      <c r="C93" s="217"/>
      <c r="D93" s="218"/>
      <c r="E93" s="17" t="s">
        <v>20</v>
      </c>
      <c r="F93" s="138">
        <f t="shared" si="14"/>
        <v>0</v>
      </c>
      <c r="G93" s="37" t="s">
        <v>21</v>
      </c>
      <c r="H93" s="183">
        <f t="shared" si="15"/>
        <v>3</v>
      </c>
      <c r="I93" s="17" t="s">
        <v>22</v>
      </c>
      <c r="J93" s="181">
        <f t="shared" si="16"/>
        <v>0</v>
      </c>
      <c r="K93" s="47"/>
      <c r="L93" s="47"/>
    </row>
    <row r="94" spans="2:14" x14ac:dyDescent="0.25">
      <c r="C94" s="217"/>
      <c r="D94" s="218"/>
      <c r="E94" s="17" t="s">
        <v>20</v>
      </c>
      <c r="F94" s="138">
        <f t="shared" si="14"/>
        <v>0</v>
      </c>
      <c r="G94" s="37" t="s">
        <v>21</v>
      </c>
      <c r="H94" s="183">
        <f t="shared" si="15"/>
        <v>3</v>
      </c>
      <c r="I94" s="17" t="s">
        <v>22</v>
      </c>
      <c r="J94" s="181">
        <f t="shared" si="16"/>
        <v>0</v>
      </c>
      <c r="K94" s="47"/>
      <c r="L94" s="47"/>
    </row>
    <row r="95" spans="2:14" x14ac:dyDescent="0.25">
      <c r="C95" s="217"/>
      <c r="D95" s="218"/>
      <c r="E95" s="17" t="s">
        <v>20</v>
      </c>
      <c r="F95" s="138">
        <f t="shared" si="14"/>
        <v>0</v>
      </c>
      <c r="G95" s="37" t="s">
        <v>21</v>
      </c>
      <c r="H95" s="183">
        <f t="shared" si="15"/>
        <v>3</v>
      </c>
      <c r="I95" s="17" t="s">
        <v>22</v>
      </c>
      <c r="J95" s="181">
        <f t="shared" si="16"/>
        <v>0</v>
      </c>
      <c r="K95" s="47"/>
      <c r="L95" s="47"/>
    </row>
    <row r="96" spans="2:14" ht="14.4" thickBot="1" x14ac:dyDescent="0.3">
      <c r="C96" s="38"/>
      <c r="D96" s="38"/>
      <c r="E96" s="38"/>
      <c r="F96" s="38"/>
      <c r="G96" s="38"/>
      <c r="H96" s="38"/>
      <c r="I96" s="38"/>
      <c r="J96" s="38"/>
      <c r="K96" s="47"/>
      <c r="L96" s="47"/>
    </row>
    <row r="97" spans="2:16" ht="14.4" thickTop="1" x14ac:dyDescent="0.25">
      <c r="I97" s="69" t="s">
        <v>23</v>
      </c>
      <c r="J97" s="181">
        <f>SUM(J86:J95)</f>
        <v>0</v>
      </c>
      <c r="K97" s="47"/>
      <c r="L97" s="47"/>
    </row>
    <row r="98" spans="2:16" ht="28.05" customHeight="1" x14ac:dyDescent="0.25">
      <c r="I98" s="47"/>
      <c r="J98" s="47"/>
      <c r="K98" s="47"/>
      <c r="L98" s="47"/>
    </row>
    <row r="99" spans="2:16" ht="25.05" customHeight="1" x14ac:dyDescent="0.25">
      <c r="B99" s="63" t="s">
        <v>416</v>
      </c>
      <c r="C99" s="60"/>
      <c r="D99" s="60"/>
      <c r="E99" s="60"/>
      <c r="F99" s="60"/>
      <c r="G99" s="60"/>
      <c r="H99" s="60"/>
      <c r="I99" s="62"/>
      <c r="J99" s="62"/>
      <c r="K99" s="62"/>
      <c r="L99" s="62"/>
      <c r="M99" s="62"/>
      <c r="N99" s="62"/>
    </row>
    <row r="100" spans="2:16" s="75" customFormat="1" ht="15" customHeight="1" x14ac:dyDescent="0.25">
      <c r="B100" s="40"/>
      <c r="C100" s="248"/>
      <c r="D100" s="248"/>
      <c r="E100" s="19"/>
      <c r="F100" s="31"/>
      <c r="G100" s="1"/>
      <c r="H100" s="1"/>
      <c r="I100" s="49"/>
      <c r="J100" s="3"/>
      <c r="K100" s="3"/>
      <c r="L100" s="47"/>
      <c r="M100" s="14"/>
      <c r="N100" s="14"/>
    </row>
    <row r="101" spans="2:16" ht="41.4" x14ac:dyDescent="0.25">
      <c r="C101" s="247" t="s">
        <v>17</v>
      </c>
      <c r="D101" s="247"/>
      <c r="E101" s="19"/>
      <c r="F101" s="34" t="s">
        <v>28</v>
      </c>
      <c r="H101" s="131" t="s">
        <v>501</v>
      </c>
      <c r="I101" s="34"/>
      <c r="J101" s="34" t="s">
        <v>19</v>
      </c>
      <c r="K101" s="49"/>
      <c r="M101" s="47"/>
      <c r="N101" s="47"/>
    </row>
    <row r="102" spans="2:16" s="140" customFormat="1" ht="28.05" customHeight="1" x14ac:dyDescent="0.35">
      <c r="B102" s="27"/>
      <c r="C102" s="246" t="s">
        <v>445</v>
      </c>
      <c r="D102" s="246"/>
      <c r="E102" s="139"/>
      <c r="F102" s="139" t="s">
        <v>454</v>
      </c>
      <c r="G102" s="27"/>
      <c r="H102" s="27"/>
      <c r="I102" s="139"/>
      <c r="J102" s="139" t="s">
        <v>450</v>
      </c>
      <c r="K102" s="27"/>
      <c r="L102" s="27"/>
      <c r="M102" s="27"/>
      <c r="N102" s="27"/>
    </row>
    <row r="103" spans="2:16" x14ac:dyDescent="0.25">
      <c r="C103" s="217"/>
      <c r="D103" s="218"/>
      <c r="E103" s="17" t="s">
        <v>20</v>
      </c>
      <c r="F103" s="138">
        <f t="shared" ref="F103:F112" si="17">IF(C103&lt;&gt;"",VLOOKUP(C103,Emissionen_Energiebezug,2,FALSE),0)</f>
        <v>0</v>
      </c>
      <c r="G103" s="36" t="s">
        <v>21</v>
      </c>
      <c r="H103" s="183">
        <f t="shared" ref="H103:H112" si="18">IF($C$8="kontinuierlich",1,$C$9)</f>
        <v>3</v>
      </c>
      <c r="I103" s="17" t="s">
        <v>22</v>
      </c>
      <c r="J103" s="181">
        <f>D103*F103/H103</f>
        <v>0</v>
      </c>
      <c r="K103" s="47"/>
      <c r="M103" s="47"/>
      <c r="N103" s="47"/>
      <c r="P103" s="72"/>
    </row>
    <row r="104" spans="2:16" x14ac:dyDescent="0.25">
      <c r="C104" s="217"/>
      <c r="D104" s="218"/>
      <c r="E104" s="17" t="s">
        <v>20</v>
      </c>
      <c r="F104" s="138">
        <f t="shared" si="17"/>
        <v>0</v>
      </c>
      <c r="G104" s="36" t="s">
        <v>21</v>
      </c>
      <c r="H104" s="183">
        <f t="shared" si="18"/>
        <v>3</v>
      </c>
      <c r="I104" s="17" t="s">
        <v>22</v>
      </c>
      <c r="J104" s="181">
        <f>D104*F104/H104</f>
        <v>0</v>
      </c>
      <c r="K104" s="47"/>
      <c r="L104" s="47"/>
      <c r="M104" s="47"/>
      <c r="N104" s="47"/>
      <c r="O104" s="72"/>
      <c r="P104" s="72"/>
    </row>
    <row r="105" spans="2:16" x14ac:dyDescent="0.25">
      <c r="C105" s="217"/>
      <c r="D105" s="218"/>
      <c r="E105" s="17" t="s">
        <v>20</v>
      </c>
      <c r="F105" s="138">
        <f t="shared" si="17"/>
        <v>0</v>
      </c>
      <c r="G105" s="37" t="s">
        <v>21</v>
      </c>
      <c r="H105" s="183">
        <f t="shared" si="18"/>
        <v>3</v>
      </c>
      <c r="I105" s="17" t="s">
        <v>22</v>
      </c>
      <c r="J105" s="181">
        <f>D105*F105/H105</f>
        <v>0</v>
      </c>
      <c r="K105" s="47"/>
      <c r="L105" s="47"/>
      <c r="M105" s="47"/>
      <c r="N105" s="47"/>
      <c r="P105" s="72"/>
    </row>
    <row r="106" spans="2:16" x14ac:dyDescent="0.25">
      <c r="C106" s="217"/>
      <c r="D106" s="218"/>
      <c r="E106" s="17" t="s">
        <v>20</v>
      </c>
      <c r="F106" s="138">
        <f t="shared" si="17"/>
        <v>0</v>
      </c>
      <c r="G106" s="37" t="s">
        <v>21</v>
      </c>
      <c r="H106" s="183">
        <f t="shared" si="18"/>
        <v>3</v>
      </c>
      <c r="I106" s="17" t="s">
        <v>22</v>
      </c>
      <c r="J106" s="181">
        <f t="shared" ref="J106:J112" si="19">D106*F106/H106</f>
        <v>0</v>
      </c>
      <c r="K106" s="47"/>
      <c r="L106" s="47"/>
      <c r="M106" s="47"/>
      <c r="N106" s="47"/>
      <c r="P106" s="72"/>
    </row>
    <row r="107" spans="2:16" x14ac:dyDescent="0.25">
      <c r="C107" s="217"/>
      <c r="D107" s="218"/>
      <c r="E107" s="17" t="s">
        <v>20</v>
      </c>
      <c r="F107" s="138">
        <f t="shared" si="17"/>
        <v>0</v>
      </c>
      <c r="G107" s="37" t="s">
        <v>21</v>
      </c>
      <c r="H107" s="183">
        <f t="shared" si="18"/>
        <v>3</v>
      </c>
      <c r="I107" s="17" t="s">
        <v>22</v>
      </c>
      <c r="J107" s="181">
        <f t="shared" si="19"/>
        <v>0</v>
      </c>
      <c r="K107" s="47"/>
      <c r="L107" s="47"/>
      <c r="M107" s="47"/>
      <c r="N107" s="47"/>
      <c r="P107" s="72"/>
    </row>
    <row r="108" spans="2:16" x14ac:dyDescent="0.25">
      <c r="C108" s="217"/>
      <c r="D108" s="218"/>
      <c r="E108" s="17" t="s">
        <v>20</v>
      </c>
      <c r="F108" s="138">
        <f t="shared" si="17"/>
        <v>0</v>
      </c>
      <c r="G108" s="37" t="s">
        <v>21</v>
      </c>
      <c r="H108" s="183">
        <f t="shared" si="18"/>
        <v>3</v>
      </c>
      <c r="I108" s="17" t="s">
        <v>22</v>
      </c>
      <c r="J108" s="181">
        <f t="shared" si="19"/>
        <v>0</v>
      </c>
      <c r="K108" s="47"/>
      <c r="L108" s="47"/>
      <c r="M108" s="47"/>
      <c r="N108" s="47"/>
      <c r="P108" s="72"/>
    </row>
    <row r="109" spans="2:16" x14ac:dyDescent="0.25">
      <c r="C109" s="217"/>
      <c r="D109" s="218"/>
      <c r="E109" s="17" t="s">
        <v>20</v>
      </c>
      <c r="F109" s="138">
        <f t="shared" si="17"/>
        <v>0</v>
      </c>
      <c r="G109" s="37" t="s">
        <v>21</v>
      </c>
      <c r="H109" s="183">
        <f t="shared" si="18"/>
        <v>3</v>
      </c>
      <c r="I109" s="17" t="s">
        <v>22</v>
      </c>
      <c r="J109" s="181">
        <f t="shared" si="19"/>
        <v>0</v>
      </c>
      <c r="K109" s="47"/>
      <c r="L109" s="47"/>
      <c r="M109" s="47"/>
      <c r="N109" s="47"/>
      <c r="P109" s="72"/>
    </row>
    <row r="110" spans="2:16" x14ac:dyDescent="0.25">
      <c r="C110" s="217"/>
      <c r="D110" s="218"/>
      <c r="E110" s="17" t="s">
        <v>20</v>
      </c>
      <c r="F110" s="138">
        <f t="shared" si="17"/>
        <v>0</v>
      </c>
      <c r="G110" s="37" t="s">
        <v>21</v>
      </c>
      <c r="H110" s="183">
        <f t="shared" si="18"/>
        <v>3</v>
      </c>
      <c r="I110" s="17" t="s">
        <v>22</v>
      </c>
      <c r="J110" s="181">
        <f t="shared" si="19"/>
        <v>0</v>
      </c>
      <c r="K110" s="47"/>
      <c r="L110" s="47"/>
      <c r="M110" s="47"/>
      <c r="N110" s="47"/>
      <c r="P110" s="72"/>
    </row>
    <row r="111" spans="2:16" x14ac:dyDescent="0.25">
      <c r="C111" s="217"/>
      <c r="D111" s="218"/>
      <c r="E111" s="17" t="s">
        <v>20</v>
      </c>
      <c r="F111" s="138">
        <f t="shared" si="17"/>
        <v>0</v>
      </c>
      <c r="G111" s="37" t="s">
        <v>21</v>
      </c>
      <c r="H111" s="183">
        <f t="shared" si="18"/>
        <v>3</v>
      </c>
      <c r="I111" s="17" t="s">
        <v>22</v>
      </c>
      <c r="J111" s="181">
        <f t="shared" si="19"/>
        <v>0</v>
      </c>
      <c r="K111" s="47"/>
      <c r="L111" s="47"/>
      <c r="M111" s="47"/>
      <c r="N111" s="47"/>
      <c r="P111" s="72"/>
    </row>
    <row r="112" spans="2:16" x14ac:dyDescent="0.25">
      <c r="C112" s="217"/>
      <c r="D112" s="218"/>
      <c r="E112" s="17" t="s">
        <v>20</v>
      </c>
      <c r="F112" s="138">
        <f t="shared" si="17"/>
        <v>0</v>
      </c>
      <c r="G112" s="37" t="s">
        <v>21</v>
      </c>
      <c r="H112" s="183">
        <f t="shared" si="18"/>
        <v>3</v>
      </c>
      <c r="I112" s="17" t="s">
        <v>22</v>
      </c>
      <c r="J112" s="181">
        <f t="shared" si="19"/>
        <v>0</v>
      </c>
      <c r="K112" s="47"/>
      <c r="L112" s="47"/>
      <c r="M112" s="47"/>
      <c r="N112" s="47"/>
      <c r="P112" s="72"/>
    </row>
    <row r="113" spans="2:15" ht="14.4" thickBot="1" x14ac:dyDescent="0.3">
      <c r="C113" s="38"/>
      <c r="D113" s="38"/>
      <c r="E113" s="38"/>
      <c r="F113" s="38"/>
      <c r="G113" s="38"/>
      <c r="H113" s="38"/>
      <c r="I113" s="38"/>
      <c r="J113" s="38"/>
      <c r="K113" s="47"/>
      <c r="L113" s="47"/>
      <c r="M113" s="47"/>
      <c r="N113" s="47"/>
    </row>
    <row r="114" spans="2:15" ht="14.4" thickTop="1" x14ac:dyDescent="0.25">
      <c r="I114" s="69" t="s">
        <v>23</v>
      </c>
      <c r="J114" s="181">
        <f>SUM(J103:J112)</f>
        <v>0</v>
      </c>
      <c r="K114" s="47"/>
      <c r="L114" s="47"/>
      <c r="M114" s="47"/>
      <c r="N114" s="47"/>
    </row>
    <row r="115" spans="2:15" ht="28.05" customHeight="1" x14ac:dyDescent="0.25"/>
    <row r="116" spans="2:15" ht="25.05" customHeight="1" x14ac:dyDescent="0.25">
      <c r="B116" s="63" t="s">
        <v>595</v>
      </c>
      <c r="C116" s="60"/>
      <c r="D116" s="60"/>
      <c r="E116" s="60"/>
      <c r="F116" s="60"/>
      <c r="G116" s="60"/>
      <c r="H116" s="60"/>
      <c r="I116" s="62"/>
      <c r="J116" s="62"/>
      <c r="K116" s="62"/>
      <c r="L116" s="62"/>
      <c r="M116" s="62"/>
      <c r="N116" s="62"/>
    </row>
    <row r="117" spans="2:15" x14ac:dyDescent="0.25">
      <c r="B117" s="29"/>
      <c r="C117" s="50"/>
    </row>
    <row r="118" spans="2:15" ht="55.2" x14ac:dyDescent="0.25">
      <c r="B118" s="40"/>
      <c r="C118" s="247" t="s">
        <v>17</v>
      </c>
      <c r="D118" s="247"/>
      <c r="E118" s="19"/>
      <c r="F118" s="131" t="s">
        <v>565</v>
      </c>
      <c r="H118" s="131" t="s">
        <v>501</v>
      </c>
      <c r="I118" s="34"/>
      <c r="J118" s="34" t="s">
        <v>19</v>
      </c>
      <c r="K118" s="19"/>
      <c r="L118" s="168" t="s">
        <v>549</v>
      </c>
      <c r="M118" s="168" t="s">
        <v>530</v>
      </c>
      <c r="N118" s="168" t="s">
        <v>528</v>
      </c>
    </row>
    <row r="119" spans="2:15" s="140" customFormat="1" ht="28.05" customHeight="1" x14ac:dyDescent="0.35">
      <c r="B119" s="27"/>
      <c r="C119" s="246" t="s">
        <v>447</v>
      </c>
      <c r="D119" s="246"/>
      <c r="E119" s="139"/>
      <c r="F119" s="139" t="s">
        <v>449</v>
      </c>
      <c r="G119" s="27"/>
      <c r="H119" s="27"/>
      <c r="I119" s="139"/>
      <c r="J119" s="139" t="s">
        <v>450</v>
      </c>
      <c r="K119" s="27"/>
      <c r="L119" s="27"/>
      <c r="M119" s="132" t="s">
        <v>529</v>
      </c>
      <c r="N119" s="169" t="s">
        <v>450</v>
      </c>
    </row>
    <row r="120" spans="2:15" x14ac:dyDescent="0.25">
      <c r="C120" s="217"/>
      <c r="D120" s="218"/>
      <c r="E120" s="17" t="s">
        <v>20</v>
      </c>
      <c r="F120" s="138">
        <f t="shared" ref="F120:F129" si="20">IF(C120&lt;&gt;"",VLOOKUP(C120,Emi_Entsorgung_Produkt,2,FALSE),0)</f>
        <v>0</v>
      </c>
      <c r="G120" s="36" t="s">
        <v>21</v>
      </c>
      <c r="H120" s="183">
        <f>IF($C$8="kontinuierlich",1,$C$9)</f>
        <v>3</v>
      </c>
      <c r="I120" s="17" t="s">
        <v>22</v>
      </c>
      <c r="J120" s="181">
        <f t="shared" ref="J120:J129" si="21">D120*F120/H120</f>
        <v>0</v>
      </c>
      <c r="L120" s="217"/>
      <c r="M120" s="218"/>
      <c r="N120" s="181">
        <f t="shared" ref="N120:N129" si="22">IF(AND(C120&lt;&gt;"",L120&lt;&gt;""),D120*M120*VLOOKUP(L120,Emissionen_Transport,2,FALSE)/1000,0)</f>
        <v>0</v>
      </c>
      <c r="O120" s="55"/>
    </row>
    <row r="121" spans="2:15" x14ac:dyDescent="0.25">
      <c r="C121" s="217"/>
      <c r="D121" s="218"/>
      <c r="E121" s="17" t="s">
        <v>20</v>
      </c>
      <c r="F121" s="138">
        <f t="shared" si="20"/>
        <v>0</v>
      </c>
      <c r="G121" s="37" t="s">
        <v>21</v>
      </c>
      <c r="H121" s="183">
        <f>IF($C$8="kontinuierlich",1,$C$9)</f>
        <v>3</v>
      </c>
      <c r="I121" s="17" t="s">
        <v>22</v>
      </c>
      <c r="J121" s="181">
        <f t="shared" si="21"/>
        <v>0</v>
      </c>
      <c r="L121" s="217"/>
      <c r="M121" s="218"/>
      <c r="N121" s="181">
        <f t="shared" si="22"/>
        <v>0</v>
      </c>
    </row>
    <row r="122" spans="2:15" x14ac:dyDescent="0.25">
      <c r="C122" s="217"/>
      <c r="D122" s="218"/>
      <c r="E122" s="17" t="s">
        <v>20</v>
      </c>
      <c r="F122" s="138">
        <f t="shared" si="20"/>
        <v>0</v>
      </c>
      <c r="G122" s="37" t="s">
        <v>21</v>
      </c>
      <c r="H122" s="183">
        <f>IF($C$8="kontinuierlich",1,$C$9)</f>
        <v>3</v>
      </c>
      <c r="I122" s="17" t="s">
        <v>22</v>
      </c>
      <c r="J122" s="181">
        <f t="shared" si="21"/>
        <v>0</v>
      </c>
      <c r="L122" s="217"/>
      <c r="M122" s="218"/>
      <c r="N122" s="181">
        <f t="shared" si="22"/>
        <v>0</v>
      </c>
    </row>
    <row r="123" spans="2:15" x14ac:dyDescent="0.25">
      <c r="C123" s="217"/>
      <c r="D123" s="218"/>
      <c r="E123" s="17" t="s">
        <v>20</v>
      </c>
      <c r="F123" s="138">
        <f t="shared" si="20"/>
        <v>0</v>
      </c>
      <c r="G123" s="37" t="s">
        <v>21</v>
      </c>
      <c r="H123" s="183">
        <f>IF($C$8="kontinuierlich",1,$C$9)</f>
        <v>3</v>
      </c>
      <c r="I123" s="17" t="s">
        <v>22</v>
      </c>
      <c r="J123" s="181">
        <f t="shared" si="21"/>
        <v>0</v>
      </c>
      <c r="L123" s="217"/>
      <c r="M123" s="218"/>
      <c r="N123" s="181">
        <f t="shared" si="22"/>
        <v>0</v>
      </c>
    </row>
    <row r="124" spans="2:15" x14ac:dyDescent="0.25">
      <c r="C124" s="217"/>
      <c r="D124" s="218"/>
      <c r="E124" s="17" t="s">
        <v>20</v>
      </c>
      <c r="F124" s="138">
        <f t="shared" si="20"/>
        <v>0</v>
      </c>
      <c r="G124" s="132" t="s">
        <v>21</v>
      </c>
      <c r="H124" s="183">
        <f t="shared" ref="H124:H129" si="23">IF($C$8="kontinuierlich",1,$C$9)</f>
        <v>3</v>
      </c>
      <c r="I124" s="17" t="s">
        <v>22</v>
      </c>
      <c r="J124" s="181">
        <f t="shared" si="21"/>
        <v>0</v>
      </c>
      <c r="L124" s="217"/>
      <c r="M124" s="218"/>
      <c r="N124" s="181">
        <f t="shared" si="22"/>
        <v>0</v>
      </c>
    </row>
    <row r="125" spans="2:15" x14ac:dyDescent="0.25">
      <c r="C125" s="217"/>
      <c r="D125" s="218"/>
      <c r="E125" s="17" t="s">
        <v>20</v>
      </c>
      <c r="F125" s="138">
        <f t="shared" si="20"/>
        <v>0</v>
      </c>
      <c r="G125" s="132" t="s">
        <v>21</v>
      </c>
      <c r="H125" s="183">
        <f t="shared" si="23"/>
        <v>3</v>
      </c>
      <c r="I125" s="17" t="s">
        <v>22</v>
      </c>
      <c r="J125" s="181">
        <f t="shared" si="21"/>
        <v>0</v>
      </c>
      <c r="L125" s="217"/>
      <c r="M125" s="218"/>
      <c r="N125" s="181">
        <f t="shared" si="22"/>
        <v>0</v>
      </c>
    </row>
    <row r="126" spans="2:15" x14ac:dyDescent="0.25">
      <c r="C126" s="217"/>
      <c r="D126" s="218"/>
      <c r="E126" s="17" t="s">
        <v>20</v>
      </c>
      <c r="F126" s="138">
        <f t="shared" si="20"/>
        <v>0</v>
      </c>
      <c r="G126" s="132" t="s">
        <v>21</v>
      </c>
      <c r="H126" s="183">
        <f t="shared" si="23"/>
        <v>3</v>
      </c>
      <c r="I126" s="17" t="s">
        <v>22</v>
      </c>
      <c r="J126" s="181">
        <f t="shared" si="21"/>
        <v>0</v>
      </c>
      <c r="L126" s="217"/>
      <c r="M126" s="218"/>
      <c r="N126" s="181">
        <f t="shared" si="22"/>
        <v>0</v>
      </c>
    </row>
    <row r="127" spans="2:15" x14ac:dyDescent="0.25">
      <c r="C127" s="217"/>
      <c r="D127" s="218"/>
      <c r="E127" s="17" t="s">
        <v>20</v>
      </c>
      <c r="F127" s="138">
        <f t="shared" si="20"/>
        <v>0</v>
      </c>
      <c r="G127" s="132" t="s">
        <v>21</v>
      </c>
      <c r="H127" s="183">
        <f t="shared" si="23"/>
        <v>3</v>
      </c>
      <c r="I127" s="17" t="s">
        <v>22</v>
      </c>
      <c r="J127" s="181">
        <f t="shared" si="21"/>
        <v>0</v>
      </c>
      <c r="L127" s="217"/>
      <c r="M127" s="218"/>
      <c r="N127" s="181">
        <f t="shared" si="22"/>
        <v>0</v>
      </c>
    </row>
    <row r="128" spans="2:15" x14ac:dyDescent="0.25">
      <c r="C128" s="217"/>
      <c r="D128" s="218"/>
      <c r="E128" s="17" t="s">
        <v>20</v>
      </c>
      <c r="F128" s="138">
        <f t="shared" si="20"/>
        <v>0</v>
      </c>
      <c r="G128" s="132" t="s">
        <v>21</v>
      </c>
      <c r="H128" s="183">
        <f t="shared" si="23"/>
        <v>3</v>
      </c>
      <c r="I128" s="17" t="s">
        <v>22</v>
      </c>
      <c r="J128" s="181">
        <f t="shared" si="21"/>
        <v>0</v>
      </c>
      <c r="L128" s="217"/>
      <c r="M128" s="218"/>
      <c r="N128" s="181">
        <f t="shared" si="22"/>
        <v>0</v>
      </c>
    </row>
    <row r="129" spans="2:14" x14ac:dyDescent="0.25">
      <c r="C129" s="217"/>
      <c r="D129" s="218"/>
      <c r="E129" s="17" t="s">
        <v>20</v>
      </c>
      <c r="F129" s="138">
        <f t="shared" si="20"/>
        <v>0</v>
      </c>
      <c r="G129" s="37" t="s">
        <v>21</v>
      </c>
      <c r="H129" s="183">
        <f t="shared" si="23"/>
        <v>3</v>
      </c>
      <c r="I129" s="17" t="s">
        <v>22</v>
      </c>
      <c r="J129" s="181">
        <f t="shared" si="21"/>
        <v>0</v>
      </c>
      <c r="L129" s="217"/>
      <c r="M129" s="218"/>
      <c r="N129" s="181">
        <f t="shared" si="22"/>
        <v>0</v>
      </c>
    </row>
    <row r="130" spans="2:14" ht="14.4" thickBot="1" x14ac:dyDescent="0.3">
      <c r="C130" s="51"/>
      <c r="D130" s="51"/>
      <c r="E130" s="52"/>
      <c r="F130" s="51"/>
      <c r="G130" s="38"/>
      <c r="H130" s="38"/>
      <c r="I130" s="52"/>
      <c r="J130" s="51"/>
      <c r="K130" s="38"/>
      <c r="L130" s="38"/>
      <c r="M130" s="38"/>
      <c r="N130" s="38"/>
    </row>
    <row r="131" spans="2:14" ht="14.4" thickTop="1" x14ac:dyDescent="0.25">
      <c r="D131" s="30"/>
      <c r="I131" s="69" t="s">
        <v>23</v>
      </c>
      <c r="J131" s="181">
        <f>SUM(J120:J129)</f>
        <v>0</v>
      </c>
      <c r="M131" s="69" t="s">
        <v>23</v>
      </c>
      <c r="N131" s="181">
        <f>SUM(N120:N129)</f>
        <v>0</v>
      </c>
    </row>
    <row r="132" spans="2:14" ht="28.05" customHeight="1" x14ac:dyDescent="0.25">
      <c r="I132" s="47"/>
    </row>
    <row r="133" spans="2:14" ht="25.05" customHeight="1" x14ac:dyDescent="0.25">
      <c r="B133" s="63" t="s">
        <v>576</v>
      </c>
      <c r="C133" s="60"/>
      <c r="D133" s="60"/>
      <c r="E133" s="60"/>
      <c r="F133" s="60"/>
      <c r="G133" s="60"/>
      <c r="H133" s="60"/>
      <c r="I133" s="62"/>
      <c r="J133" s="62"/>
      <c r="K133" s="62"/>
      <c r="L133" s="62"/>
      <c r="M133" s="62"/>
      <c r="N133" s="62"/>
    </row>
    <row r="134" spans="2:14" x14ac:dyDescent="0.25">
      <c r="B134" s="29"/>
    </row>
    <row r="135" spans="2:14" ht="82.8" x14ac:dyDescent="0.25">
      <c r="B135" s="40"/>
      <c r="C135" s="247" t="s">
        <v>17</v>
      </c>
      <c r="D135" s="247"/>
      <c r="E135" s="19"/>
      <c r="F135" s="131" t="s">
        <v>546</v>
      </c>
      <c r="H135" s="131" t="s">
        <v>501</v>
      </c>
      <c r="I135" s="34"/>
      <c r="J135" s="34" t="s">
        <v>19</v>
      </c>
      <c r="K135" s="19"/>
      <c r="L135" s="168" t="s">
        <v>549</v>
      </c>
      <c r="M135" s="168" t="s">
        <v>530</v>
      </c>
      <c r="N135" s="168" t="s">
        <v>528</v>
      </c>
    </row>
    <row r="136" spans="2:14" s="140" customFormat="1" ht="28.05" customHeight="1" x14ac:dyDescent="0.35">
      <c r="B136" s="27"/>
      <c r="C136" s="246" t="s">
        <v>447</v>
      </c>
      <c r="D136" s="246"/>
      <c r="E136" s="169"/>
      <c r="F136" s="169" t="s">
        <v>449</v>
      </c>
      <c r="G136" s="27"/>
      <c r="H136" s="27"/>
      <c r="I136" s="169"/>
      <c r="J136" s="169" t="s">
        <v>450</v>
      </c>
      <c r="K136" s="27"/>
      <c r="L136" s="27"/>
      <c r="M136" s="132" t="s">
        <v>529</v>
      </c>
      <c r="N136" s="169" t="s">
        <v>450</v>
      </c>
    </row>
    <row r="137" spans="2:14" ht="15" customHeight="1" x14ac:dyDescent="0.25">
      <c r="C137" s="217"/>
      <c r="D137" s="218"/>
      <c r="E137" s="17" t="s">
        <v>20</v>
      </c>
      <c r="F137" s="138">
        <f t="shared" ref="F137:F146" si="24">IF(C137&lt;&gt;"",VLOOKUP(C137,Emi_Ent_Betriebliche_Abfälle,2,FALSE),0)</f>
        <v>0</v>
      </c>
      <c r="G137" s="36" t="s">
        <v>21</v>
      </c>
      <c r="H137" s="183">
        <f>IF($C$8="kontinuierlich",1,$C$9)</f>
        <v>3</v>
      </c>
      <c r="I137" s="17" t="s">
        <v>22</v>
      </c>
      <c r="J137" s="181">
        <f t="shared" ref="J137:J146" si="25">D137*F137/H137</f>
        <v>0</v>
      </c>
      <c r="L137" s="217"/>
      <c r="M137" s="218"/>
      <c r="N137" s="181">
        <f t="shared" ref="N137:N146" si="26">IF(AND(C137&lt;&gt;"",L137&lt;&gt;""),D137*M137*VLOOKUP(L137,Emissionen_Transport,2,FALSE)/1000,0)</f>
        <v>0</v>
      </c>
    </row>
    <row r="138" spans="2:14" x14ac:dyDescent="0.25">
      <c r="C138" s="217"/>
      <c r="D138" s="218"/>
      <c r="E138" s="17" t="s">
        <v>20</v>
      </c>
      <c r="F138" s="138">
        <f t="shared" si="24"/>
        <v>0</v>
      </c>
      <c r="G138" s="132" t="s">
        <v>21</v>
      </c>
      <c r="H138" s="183">
        <f>IF($C$8="kontinuierlich",1,$C$9)</f>
        <v>3</v>
      </c>
      <c r="I138" s="17" t="s">
        <v>22</v>
      </c>
      <c r="J138" s="181">
        <f t="shared" si="25"/>
        <v>0</v>
      </c>
      <c r="L138" s="217"/>
      <c r="M138" s="218"/>
      <c r="N138" s="181">
        <f t="shared" si="26"/>
        <v>0</v>
      </c>
    </row>
    <row r="139" spans="2:14" x14ac:dyDescent="0.25">
      <c r="C139" s="217"/>
      <c r="D139" s="218"/>
      <c r="E139" s="17" t="s">
        <v>20</v>
      </c>
      <c r="F139" s="138">
        <f t="shared" si="24"/>
        <v>0</v>
      </c>
      <c r="G139" s="132" t="s">
        <v>21</v>
      </c>
      <c r="H139" s="183">
        <f>IF($C$8="kontinuierlich",1,$C$9)</f>
        <v>3</v>
      </c>
      <c r="I139" s="17" t="s">
        <v>22</v>
      </c>
      <c r="J139" s="181">
        <f t="shared" si="25"/>
        <v>0</v>
      </c>
      <c r="L139" s="217"/>
      <c r="M139" s="218"/>
      <c r="N139" s="181">
        <f t="shared" si="26"/>
        <v>0</v>
      </c>
    </row>
    <row r="140" spans="2:14" x14ac:dyDescent="0.25">
      <c r="C140" s="217"/>
      <c r="D140" s="218"/>
      <c r="E140" s="17" t="s">
        <v>20</v>
      </c>
      <c r="F140" s="138">
        <f t="shared" si="24"/>
        <v>0</v>
      </c>
      <c r="G140" s="132" t="s">
        <v>21</v>
      </c>
      <c r="H140" s="183">
        <f>IF($C$8="kontinuierlich",1,$C$9)</f>
        <v>3</v>
      </c>
      <c r="I140" s="17" t="s">
        <v>22</v>
      </c>
      <c r="J140" s="181">
        <f t="shared" si="25"/>
        <v>0</v>
      </c>
      <c r="L140" s="217"/>
      <c r="M140" s="218"/>
      <c r="N140" s="181">
        <f t="shared" si="26"/>
        <v>0</v>
      </c>
    </row>
    <row r="141" spans="2:14" ht="15" customHeight="1" x14ac:dyDescent="0.25">
      <c r="C141" s="217"/>
      <c r="D141" s="218"/>
      <c r="E141" s="17" t="s">
        <v>20</v>
      </c>
      <c r="F141" s="138">
        <f t="shared" si="24"/>
        <v>0</v>
      </c>
      <c r="G141" s="132" t="s">
        <v>21</v>
      </c>
      <c r="H141" s="183">
        <f t="shared" ref="H141:H146" si="27">IF($C$8="kontinuierlich",1,$C$9)</f>
        <v>3</v>
      </c>
      <c r="I141" s="17" t="s">
        <v>22</v>
      </c>
      <c r="J141" s="181">
        <f t="shared" si="25"/>
        <v>0</v>
      </c>
      <c r="L141" s="217"/>
      <c r="M141" s="218"/>
      <c r="N141" s="181">
        <f t="shared" si="26"/>
        <v>0</v>
      </c>
    </row>
    <row r="142" spans="2:14" ht="15" customHeight="1" x14ac:dyDescent="0.25">
      <c r="C142" s="217"/>
      <c r="D142" s="218"/>
      <c r="E142" s="17" t="s">
        <v>20</v>
      </c>
      <c r="F142" s="138">
        <f t="shared" si="24"/>
        <v>0</v>
      </c>
      <c r="G142" s="132" t="s">
        <v>21</v>
      </c>
      <c r="H142" s="183">
        <f t="shared" si="27"/>
        <v>3</v>
      </c>
      <c r="I142" s="17" t="s">
        <v>22</v>
      </c>
      <c r="J142" s="181">
        <f t="shared" si="25"/>
        <v>0</v>
      </c>
      <c r="L142" s="217"/>
      <c r="M142" s="218"/>
      <c r="N142" s="181">
        <f t="shared" si="26"/>
        <v>0</v>
      </c>
    </row>
    <row r="143" spans="2:14" s="140" customFormat="1" ht="15" customHeight="1" x14ac:dyDescent="0.25">
      <c r="B143" s="27"/>
      <c r="C143" s="217"/>
      <c r="D143" s="218"/>
      <c r="E143" s="17" t="s">
        <v>20</v>
      </c>
      <c r="F143" s="138">
        <f t="shared" si="24"/>
        <v>0</v>
      </c>
      <c r="G143" s="132" t="s">
        <v>21</v>
      </c>
      <c r="H143" s="183">
        <f t="shared" si="27"/>
        <v>3</v>
      </c>
      <c r="I143" s="17" t="s">
        <v>22</v>
      </c>
      <c r="J143" s="181">
        <f t="shared" si="25"/>
        <v>0</v>
      </c>
      <c r="K143" s="1"/>
      <c r="L143" s="217"/>
      <c r="M143" s="218"/>
      <c r="N143" s="181">
        <f t="shared" si="26"/>
        <v>0</v>
      </c>
    </row>
    <row r="144" spans="2:14" x14ac:dyDescent="0.25">
      <c r="C144" s="217"/>
      <c r="D144" s="218"/>
      <c r="E144" s="17" t="s">
        <v>20</v>
      </c>
      <c r="F144" s="138">
        <f t="shared" si="24"/>
        <v>0</v>
      </c>
      <c r="G144" s="132" t="s">
        <v>21</v>
      </c>
      <c r="H144" s="183">
        <f t="shared" si="27"/>
        <v>3</v>
      </c>
      <c r="I144" s="17" t="s">
        <v>22</v>
      </c>
      <c r="J144" s="181">
        <f t="shared" si="25"/>
        <v>0</v>
      </c>
      <c r="L144" s="217"/>
      <c r="M144" s="218"/>
      <c r="N144" s="181">
        <f t="shared" si="26"/>
        <v>0</v>
      </c>
    </row>
    <row r="145" spans="2:15" x14ac:dyDescent="0.25">
      <c r="C145" s="217"/>
      <c r="D145" s="218"/>
      <c r="E145" s="17" t="s">
        <v>20</v>
      </c>
      <c r="F145" s="138">
        <f t="shared" si="24"/>
        <v>0</v>
      </c>
      <c r="G145" s="132" t="s">
        <v>21</v>
      </c>
      <c r="H145" s="183">
        <f t="shared" si="27"/>
        <v>3</v>
      </c>
      <c r="I145" s="17" t="s">
        <v>22</v>
      </c>
      <c r="J145" s="181">
        <f t="shared" si="25"/>
        <v>0</v>
      </c>
      <c r="L145" s="217"/>
      <c r="M145" s="218"/>
      <c r="N145" s="181">
        <f t="shared" si="26"/>
        <v>0</v>
      </c>
    </row>
    <row r="146" spans="2:15" x14ac:dyDescent="0.25">
      <c r="C146" s="217"/>
      <c r="D146" s="218"/>
      <c r="E146" s="17" t="s">
        <v>20</v>
      </c>
      <c r="F146" s="138">
        <f t="shared" si="24"/>
        <v>0</v>
      </c>
      <c r="G146" s="132" t="s">
        <v>21</v>
      </c>
      <c r="H146" s="183">
        <f t="shared" si="27"/>
        <v>3</v>
      </c>
      <c r="I146" s="17" t="s">
        <v>22</v>
      </c>
      <c r="J146" s="181">
        <f t="shared" si="25"/>
        <v>0</v>
      </c>
      <c r="L146" s="217"/>
      <c r="M146" s="218"/>
      <c r="N146" s="181">
        <f t="shared" si="26"/>
        <v>0</v>
      </c>
    </row>
    <row r="147" spans="2:15" ht="14.4" thickBot="1" x14ac:dyDescent="0.3">
      <c r="C147" s="51"/>
      <c r="D147" s="51"/>
      <c r="E147" s="52"/>
      <c r="F147" s="51"/>
      <c r="G147" s="38"/>
      <c r="H147" s="38"/>
      <c r="I147" s="52"/>
      <c r="J147" s="51"/>
      <c r="K147" s="38"/>
      <c r="L147" s="38"/>
      <c r="M147" s="38"/>
      <c r="N147" s="38"/>
    </row>
    <row r="148" spans="2:15" ht="14.4" thickTop="1" x14ac:dyDescent="0.25">
      <c r="D148" s="30"/>
      <c r="I148" s="69" t="s">
        <v>23</v>
      </c>
      <c r="J148" s="181">
        <f>SUM(J137:J146)</f>
        <v>0</v>
      </c>
      <c r="M148" s="69" t="s">
        <v>23</v>
      </c>
      <c r="N148" s="181">
        <f>SUM(N137:N146)</f>
        <v>0</v>
      </c>
    </row>
    <row r="149" spans="2:15" ht="28.05" customHeight="1" x14ac:dyDescent="0.25">
      <c r="D149" s="30"/>
    </row>
    <row r="150" spans="2:15" ht="25.05" customHeight="1" x14ac:dyDescent="0.25">
      <c r="B150" s="63" t="s">
        <v>596</v>
      </c>
      <c r="C150" s="60"/>
      <c r="D150" s="60"/>
      <c r="E150" s="60"/>
      <c r="F150" s="60"/>
      <c r="G150" s="60"/>
      <c r="H150" s="60"/>
      <c r="I150" s="62"/>
      <c r="J150" s="62"/>
      <c r="K150" s="62"/>
      <c r="L150" s="62"/>
      <c r="M150" s="62"/>
      <c r="N150" s="62"/>
    </row>
    <row r="152" spans="2:15" ht="69" x14ac:dyDescent="0.25">
      <c r="C152" s="247" t="s">
        <v>17</v>
      </c>
      <c r="D152" s="247"/>
      <c r="E152" s="41"/>
      <c r="F152" s="34" t="s">
        <v>29</v>
      </c>
      <c r="G152" s="34"/>
      <c r="H152" s="34" t="s">
        <v>502</v>
      </c>
      <c r="I152" s="34"/>
      <c r="J152" s="34" t="s">
        <v>19</v>
      </c>
      <c r="L152" s="53"/>
      <c r="M152" s="41"/>
      <c r="N152" s="41"/>
      <c r="O152" s="72"/>
    </row>
    <row r="153" spans="2:15" s="140" customFormat="1" ht="28.05" customHeight="1" x14ac:dyDescent="0.35">
      <c r="B153" s="27"/>
      <c r="C153" s="246" t="s">
        <v>443</v>
      </c>
      <c r="D153" s="246"/>
      <c r="E153" s="139"/>
      <c r="F153" s="139" t="s">
        <v>449</v>
      </c>
      <c r="G153" s="27"/>
      <c r="H153" s="27"/>
      <c r="I153" s="139"/>
      <c r="J153" s="139" t="s">
        <v>450</v>
      </c>
      <c r="K153" s="27"/>
      <c r="L153" s="27"/>
      <c r="M153" s="27"/>
      <c r="N153" s="27"/>
    </row>
    <row r="154" spans="2:15" x14ac:dyDescent="0.25">
      <c r="C154" s="217"/>
      <c r="D154" s="218"/>
      <c r="E154" s="17" t="s">
        <v>20</v>
      </c>
      <c r="F154" s="138">
        <f t="shared" ref="F154:F163" si="28">IF(C154&lt;&gt;"",VLOOKUP(C154,Emissionen_Werkstoff,4,FALSE),0)</f>
        <v>0</v>
      </c>
      <c r="G154" s="17" t="s">
        <v>20</v>
      </c>
      <c r="H154" s="213">
        <f t="shared" ref="H154:H163" si="29">$C$11</f>
        <v>1</v>
      </c>
      <c r="I154" s="17" t="s">
        <v>22</v>
      </c>
      <c r="J154" s="181">
        <f>F154*H154*D154</f>
        <v>0</v>
      </c>
      <c r="L154" s="53"/>
      <c r="M154" s="30"/>
      <c r="N154" s="41"/>
      <c r="O154" s="72"/>
    </row>
    <row r="155" spans="2:15" x14ac:dyDescent="0.25">
      <c r="C155" s="217"/>
      <c r="D155" s="218"/>
      <c r="E155" s="17" t="s">
        <v>20</v>
      </c>
      <c r="F155" s="138">
        <f t="shared" si="28"/>
        <v>0</v>
      </c>
      <c r="G155" s="17" t="s">
        <v>20</v>
      </c>
      <c r="H155" s="213">
        <f t="shared" si="29"/>
        <v>1</v>
      </c>
      <c r="I155" s="17" t="s">
        <v>22</v>
      </c>
      <c r="J155" s="181">
        <f t="shared" ref="J155:J163" si="30">F155*H155*D155</f>
        <v>0</v>
      </c>
      <c r="L155" s="41"/>
      <c r="M155" s="41"/>
      <c r="N155" s="41"/>
      <c r="O155" s="72"/>
    </row>
    <row r="156" spans="2:15" x14ac:dyDescent="0.25">
      <c r="C156" s="217"/>
      <c r="D156" s="218"/>
      <c r="E156" s="17" t="s">
        <v>20</v>
      </c>
      <c r="F156" s="138">
        <f t="shared" si="28"/>
        <v>0</v>
      </c>
      <c r="G156" s="17" t="s">
        <v>20</v>
      </c>
      <c r="H156" s="213">
        <f t="shared" si="29"/>
        <v>1</v>
      </c>
      <c r="I156" s="17" t="s">
        <v>22</v>
      </c>
      <c r="J156" s="181">
        <f t="shared" si="30"/>
        <v>0</v>
      </c>
      <c r="L156" s="41"/>
      <c r="M156" s="41"/>
      <c r="N156" s="41"/>
      <c r="O156" s="72"/>
    </row>
    <row r="157" spans="2:15" x14ac:dyDescent="0.25">
      <c r="C157" s="217"/>
      <c r="D157" s="218"/>
      <c r="E157" s="17" t="s">
        <v>20</v>
      </c>
      <c r="F157" s="138">
        <f t="shared" si="28"/>
        <v>0</v>
      </c>
      <c r="G157" s="17" t="s">
        <v>20</v>
      </c>
      <c r="H157" s="213">
        <f t="shared" si="29"/>
        <v>1</v>
      </c>
      <c r="I157" s="17" t="s">
        <v>22</v>
      </c>
      <c r="J157" s="181">
        <f t="shared" si="30"/>
        <v>0</v>
      </c>
      <c r="L157" s="41"/>
      <c r="M157" s="41"/>
      <c r="N157" s="41"/>
      <c r="O157" s="72"/>
    </row>
    <row r="158" spans="2:15" x14ac:dyDescent="0.25">
      <c r="C158" s="217"/>
      <c r="D158" s="218"/>
      <c r="E158" s="17" t="s">
        <v>20</v>
      </c>
      <c r="F158" s="138">
        <f t="shared" si="28"/>
        <v>0</v>
      </c>
      <c r="G158" s="17" t="s">
        <v>20</v>
      </c>
      <c r="H158" s="213">
        <f t="shared" si="29"/>
        <v>1</v>
      </c>
      <c r="I158" s="17" t="s">
        <v>22</v>
      </c>
      <c r="J158" s="181">
        <f t="shared" si="30"/>
        <v>0</v>
      </c>
      <c r="L158" s="41"/>
      <c r="M158" s="41"/>
      <c r="N158" s="41"/>
      <c r="O158" s="72"/>
    </row>
    <row r="159" spans="2:15" x14ac:dyDescent="0.25">
      <c r="C159" s="217"/>
      <c r="D159" s="218"/>
      <c r="E159" s="17" t="s">
        <v>20</v>
      </c>
      <c r="F159" s="138">
        <f t="shared" si="28"/>
        <v>0</v>
      </c>
      <c r="G159" s="17" t="s">
        <v>20</v>
      </c>
      <c r="H159" s="213">
        <f t="shared" si="29"/>
        <v>1</v>
      </c>
      <c r="I159" s="17" t="s">
        <v>22</v>
      </c>
      <c r="J159" s="181">
        <f t="shared" si="30"/>
        <v>0</v>
      </c>
      <c r="L159" s="41"/>
      <c r="M159" s="41"/>
      <c r="N159" s="41"/>
      <c r="O159" s="72"/>
    </row>
    <row r="160" spans="2:15" x14ac:dyDescent="0.25">
      <c r="C160" s="217"/>
      <c r="D160" s="218"/>
      <c r="E160" s="17" t="s">
        <v>20</v>
      </c>
      <c r="F160" s="138">
        <f t="shared" si="28"/>
        <v>0</v>
      </c>
      <c r="G160" s="17" t="s">
        <v>20</v>
      </c>
      <c r="H160" s="213">
        <f t="shared" si="29"/>
        <v>1</v>
      </c>
      <c r="I160" s="17" t="s">
        <v>22</v>
      </c>
      <c r="J160" s="181">
        <f t="shared" si="30"/>
        <v>0</v>
      </c>
      <c r="L160" s="41"/>
      <c r="M160" s="41"/>
      <c r="N160" s="41"/>
      <c r="O160" s="72"/>
    </row>
    <row r="161" spans="2:15" x14ac:dyDescent="0.25">
      <c r="C161" s="217"/>
      <c r="D161" s="218"/>
      <c r="E161" s="17" t="s">
        <v>20</v>
      </c>
      <c r="F161" s="138">
        <f t="shared" si="28"/>
        <v>0</v>
      </c>
      <c r="G161" s="17" t="s">
        <v>20</v>
      </c>
      <c r="H161" s="213">
        <f t="shared" si="29"/>
        <v>1</v>
      </c>
      <c r="I161" s="17" t="s">
        <v>22</v>
      </c>
      <c r="J161" s="181">
        <f t="shared" si="30"/>
        <v>0</v>
      </c>
      <c r="L161" s="41"/>
      <c r="M161" s="41"/>
      <c r="N161" s="41"/>
      <c r="O161" s="72"/>
    </row>
    <row r="162" spans="2:15" x14ac:dyDescent="0.25">
      <c r="C162" s="217"/>
      <c r="D162" s="218"/>
      <c r="E162" s="17" t="s">
        <v>20</v>
      </c>
      <c r="F162" s="138">
        <f t="shared" si="28"/>
        <v>0</v>
      </c>
      <c r="G162" s="17" t="s">
        <v>20</v>
      </c>
      <c r="H162" s="213">
        <f t="shared" si="29"/>
        <v>1</v>
      </c>
      <c r="I162" s="17" t="s">
        <v>22</v>
      </c>
      <c r="J162" s="181">
        <f t="shared" si="30"/>
        <v>0</v>
      </c>
      <c r="L162" s="41"/>
      <c r="M162" s="41"/>
      <c r="N162" s="41"/>
      <c r="O162" s="72"/>
    </row>
    <row r="163" spans="2:15" x14ac:dyDescent="0.25">
      <c r="C163" s="217"/>
      <c r="D163" s="218"/>
      <c r="E163" s="17" t="s">
        <v>20</v>
      </c>
      <c r="F163" s="138">
        <f t="shared" si="28"/>
        <v>0</v>
      </c>
      <c r="G163" s="17" t="s">
        <v>20</v>
      </c>
      <c r="H163" s="213">
        <f t="shared" si="29"/>
        <v>1</v>
      </c>
      <c r="I163" s="17" t="s">
        <v>22</v>
      </c>
      <c r="J163" s="181">
        <f t="shared" si="30"/>
        <v>0</v>
      </c>
      <c r="L163" s="41"/>
      <c r="M163" s="41"/>
      <c r="N163" s="41"/>
      <c r="O163" s="72"/>
    </row>
    <row r="164" spans="2:15" ht="14.4" thickBot="1" x14ac:dyDescent="0.3">
      <c r="C164" s="54"/>
      <c r="D164" s="54"/>
      <c r="E164" s="54"/>
      <c r="F164" s="54"/>
      <c r="G164" s="54"/>
      <c r="H164" s="38"/>
      <c r="I164" s="38"/>
      <c r="J164" s="38"/>
      <c r="L164" s="41"/>
      <c r="M164" s="41"/>
      <c r="N164" s="41"/>
      <c r="O164" s="72"/>
    </row>
    <row r="165" spans="2:15" ht="14.4" thickTop="1" x14ac:dyDescent="0.25">
      <c r="I165" s="70" t="s">
        <v>23</v>
      </c>
      <c r="J165" s="181">
        <f>SUM(J154:J163)</f>
        <v>0</v>
      </c>
    </row>
    <row r="166" spans="2:15" ht="28.05" customHeight="1" x14ac:dyDescent="0.25">
      <c r="C166" s="64"/>
      <c r="D166" s="65"/>
      <c r="E166" s="66"/>
      <c r="F166" s="67"/>
      <c r="G166" s="68"/>
      <c r="H166" s="68"/>
      <c r="I166" s="65"/>
      <c r="J166" s="65"/>
      <c r="K166" s="65"/>
      <c r="L166" s="65"/>
    </row>
    <row r="167" spans="2:15" ht="25.05" customHeight="1" x14ac:dyDescent="0.25">
      <c r="B167" s="63" t="s">
        <v>547</v>
      </c>
      <c r="C167" s="60"/>
      <c r="D167" s="60"/>
      <c r="E167" s="60"/>
      <c r="F167" s="60"/>
      <c r="G167" s="60"/>
      <c r="H167" s="60"/>
      <c r="I167" s="62"/>
      <c r="J167" s="62"/>
      <c r="K167" s="62"/>
      <c r="L167" s="62"/>
      <c r="M167" s="62"/>
      <c r="N167" s="62"/>
    </row>
    <row r="168" spans="2:15" x14ac:dyDescent="0.25">
      <c r="B168" s="29"/>
    </row>
    <row r="169" spans="2:15" ht="69" x14ac:dyDescent="0.25">
      <c r="C169" s="247" t="s">
        <v>17</v>
      </c>
      <c r="D169" s="247"/>
      <c r="E169" s="56"/>
      <c r="F169" s="34" t="s">
        <v>29</v>
      </c>
      <c r="G169" s="34"/>
      <c r="H169" s="34" t="s">
        <v>502</v>
      </c>
      <c r="I169" s="34"/>
      <c r="J169" s="34" t="s">
        <v>19</v>
      </c>
    </row>
    <row r="170" spans="2:15" s="140" customFormat="1" ht="66" customHeight="1" x14ac:dyDescent="0.35">
      <c r="B170" s="27"/>
      <c r="C170" s="246" t="s">
        <v>545</v>
      </c>
      <c r="D170" s="246"/>
      <c r="E170" s="139"/>
      <c r="F170" s="139" t="s">
        <v>455</v>
      </c>
      <c r="G170" s="27"/>
      <c r="H170" s="27"/>
      <c r="I170" s="139"/>
      <c r="J170" s="139" t="s">
        <v>450</v>
      </c>
      <c r="K170" s="27"/>
      <c r="L170" s="27"/>
      <c r="M170" s="27"/>
      <c r="N170" s="27"/>
    </row>
    <row r="171" spans="2:15" ht="15" customHeight="1" x14ac:dyDescent="0.25">
      <c r="C171" s="217"/>
      <c r="D171" s="218"/>
      <c r="E171" s="17" t="s">
        <v>20</v>
      </c>
      <c r="F171" s="138">
        <f t="shared" ref="F171:F175" si="31">IF(C171&lt;&gt;"",VLOOKUP(C171,Emissionen_Energieträger,6,FALSE),0)</f>
        <v>0</v>
      </c>
      <c r="G171" s="17" t="s">
        <v>20</v>
      </c>
      <c r="H171" s="213">
        <f t="shared" ref="H171:H182" si="32">$C$11</f>
        <v>1</v>
      </c>
      <c r="I171" s="17" t="s">
        <v>22</v>
      </c>
      <c r="J171" s="181">
        <f t="shared" ref="J171:J182" si="33">D171*F171*H171</f>
        <v>0</v>
      </c>
    </row>
    <row r="172" spans="2:15" x14ac:dyDescent="0.25">
      <c r="C172" s="217"/>
      <c r="D172" s="218"/>
      <c r="E172" s="17" t="s">
        <v>20</v>
      </c>
      <c r="F172" s="138">
        <f t="shared" si="31"/>
        <v>0</v>
      </c>
      <c r="G172" s="17" t="s">
        <v>20</v>
      </c>
      <c r="H172" s="213">
        <f t="shared" si="32"/>
        <v>1</v>
      </c>
      <c r="I172" s="17" t="s">
        <v>22</v>
      </c>
      <c r="J172" s="181">
        <f t="shared" si="33"/>
        <v>0</v>
      </c>
    </row>
    <row r="173" spans="2:15" ht="15" customHeight="1" x14ac:dyDescent="0.25">
      <c r="C173" s="217"/>
      <c r="D173" s="218"/>
      <c r="E173" s="17" t="s">
        <v>20</v>
      </c>
      <c r="F173" s="138">
        <f t="shared" si="31"/>
        <v>0</v>
      </c>
      <c r="G173" s="17" t="s">
        <v>20</v>
      </c>
      <c r="H173" s="213">
        <f t="shared" si="32"/>
        <v>1</v>
      </c>
      <c r="I173" s="17" t="s">
        <v>22</v>
      </c>
      <c r="J173" s="181">
        <f t="shared" si="33"/>
        <v>0</v>
      </c>
    </row>
    <row r="174" spans="2:15" x14ac:dyDescent="0.25">
      <c r="C174" s="217"/>
      <c r="D174" s="218"/>
      <c r="E174" s="17" t="s">
        <v>20</v>
      </c>
      <c r="F174" s="138">
        <f t="shared" si="31"/>
        <v>0</v>
      </c>
      <c r="G174" s="17" t="s">
        <v>20</v>
      </c>
      <c r="H174" s="213">
        <f t="shared" si="32"/>
        <v>1</v>
      </c>
      <c r="I174" s="17" t="s">
        <v>22</v>
      </c>
      <c r="J174" s="181">
        <f t="shared" si="33"/>
        <v>0</v>
      </c>
      <c r="M174" s="30"/>
    </row>
    <row r="175" spans="2:15" ht="15" customHeight="1" x14ac:dyDescent="0.25">
      <c r="C175" s="217"/>
      <c r="D175" s="218"/>
      <c r="E175" s="17" t="s">
        <v>20</v>
      </c>
      <c r="F175" s="138">
        <f t="shared" si="31"/>
        <v>0</v>
      </c>
      <c r="G175" s="17" t="s">
        <v>20</v>
      </c>
      <c r="H175" s="213">
        <f t="shared" si="32"/>
        <v>1</v>
      </c>
      <c r="I175" s="17" t="s">
        <v>22</v>
      </c>
      <c r="J175" s="181">
        <f t="shared" si="33"/>
        <v>0</v>
      </c>
    </row>
    <row r="176" spans="2:15" ht="15" customHeight="1" x14ac:dyDescent="0.25">
      <c r="C176" s="225"/>
      <c r="D176" s="226"/>
      <c r="E176" s="184"/>
      <c r="F176" s="222"/>
      <c r="G176" s="184"/>
      <c r="H176" s="223"/>
      <c r="I176" s="184"/>
      <c r="J176" s="182"/>
    </row>
    <row r="177" spans="3:15" ht="15" customHeight="1" x14ac:dyDescent="0.25">
      <c r="C177" s="227" t="s">
        <v>544</v>
      </c>
      <c r="D177" s="226"/>
      <c r="E177" s="184"/>
      <c r="F177" s="222"/>
      <c r="G177" s="184"/>
      <c r="H177" s="223"/>
      <c r="I177" s="184"/>
      <c r="J177" s="182"/>
    </row>
    <row r="178" spans="3:15" x14ac:dyDescent="0.25">
      <c r="C178" s="217"/>
      <c r="D178" s="218"/>
      <c r="E178" s="17" t="s">
        <v>20</v>
      </c>
      <c r="F178" s="138">
        <f>IF(C178&lt;&gt;"",VLOOKUP(C178,Emissionen_Energiebezug,2,FALSE),0)</f>
        <v>0</v>
      </c>
      <c r="G178" s="17" t="s">
        <v>20</v>
      </c>
      <c r="H178" s="213">
        <f t="shared" si="32"/>
        <v>1</v>
      </c>
      <c r="I178" s="17" t="s">
        <v>22</v>
      </c>
      <c r="J178" s="181">
        <f t="shared" si="33"/>
        <v>0</v>
      </c>
    </row>
    <row r="179" spans="3:15" ht="15" customHeight="1" x14ac:dyDescent="0.25">
      <c r="C179" s="217"/>
      <c r="D179" s="218"/>
      <c r="E179" s="17" t="s">
        <v>20</v>
      </c>
      <c r="F179" s="138">
        <f>IF(C179&lt;&gt;"",VLOOKUP(C179,Emissionen_Energiebezug,2,FALSE),0)</f>
        <v>0</v>
      </c>
      <c r="G179" s="17" t="s">
        <v>20</v>
      </c>
      <c r="H179" s="213">
        <f t="shared" si="32"/>
        <v>1</v>
      </c>
      <c r="I179" s="17" t="s">
        <v>22</v>
      </c>
      <c r="J179" s="181">
        <f t="shared" si="33"/>
        <v>0</v>
      </c>
    </row>
    <row r="180" spans="3:15" ht="15" customHeight="1" x14ac:dyDescent="0.25">
      <c r="C180" s="217"/>
      <c r="D180" s="218"/>
      <c r="E180" s="17" t="s">
        <v>20</v>
      </c>
      <c r="F180" s="138">
        <f>IF(C180&lt;&gt;"",VLOOKUP(C180,Emissionen_Energiebezug,2,FALSE),0)</f>
        <v>0</v>
      </c>
      <c r="G180" s="17" t="s">
        <v>20</v>
      </c>
      <c r="H180" s="213">
        <f t="shared" si="32"/>
        <v>1</v>
      </c>
      <c r="I180" s="17" t="s">
        <v>22</v>
      </c>
      <c r="J180" s="181">
        <f t="shared" si="33"/>
        <v>0</v>
      </c>
    </row>
    <row r="181" spans="3:15" ht="15" customHeight="1" x14ac:dyDescent="0.25">
      <c r="C181" s="217"/>
      <c r="D181" s="218"/>
      <c r="E181" s="17" t="s">
        <v>20</v>
      </c>
      <c r="F181" s="138">
        <f>IF(C181&lt;&gt;"",VLOOKUP(C181,Emissionen_Energiebezug,2,FALSE),0)</f>
        <v>0</v>
      </c>
      <c r="G181" s="17" t="s">
        <v>20</v>
      </c>
      <c r="H181" s="213">
        <f t="shared" si="32"/>
        <v>1</v>
      </c>
      <c r="I181" s="17" t="s">
        <v>22</v>
      </c>
      <c r="J181" s="181">
        <f t="shared" si="33"/>
        <v>0</v>
      </c>
    </row>
    <row r="182" spans="3:15" x14ac:dyDescent="0.25">
      <c r="C182" s="217"/>
      <c r="D182" s="218"/>
      <c r="E182" s="17" t="s">
        <v>20</v>
      </c>
      <c r="F182" s="138">
        <f>IF(C182&lt;&gt;"",VLOOKUP(C182,Emissionen_Energiebezug,2,FALSE),0)</f>
        <v>0</v>
      </c>
      <c r="G182" s="17" t="s">
        <v>20</v>
      </c>
      <c r="H182" s="213">
        <f t="shared" si="32"/>
        <v>1</v>
      </c>
      <c r="I182" s="17" t="s">
        <v>22</v>
      </c>
      <c r="J182" s="181">
        <f t="shared" si="33"/>
        <v>0</v>
      </c>
    </row>
    <row r="183" spans="3:15" ht="15" customHeight="1" thickBot="1" x14ac:dyDescent="0.3">
      <c r="C183" s="38"/>
      <c r="D183" s="38"/>
      <c r="E183" s="38"/>
      <c r="F183" s="38"/>
      <c r="G183" s="38"/>
      <c r="H183" s="51"/>
      <c r="I183" s="38"/>
      <c r="J183" s="38"/>
    </row>
    <row r="184" spans="3:15" ht="15" customHeight="1" thickTop="1" x14ac:dyDescent="0.25">
      <c r="C184" s="47"/>
      <c r="D184" s="47"/>
      <c r="E184" s="47"/>
      <c r="F184" s="47"/>
      <c r="G184" s="47"/>
      <c r="H184" s="66"/>
      <c r="I184" s="69" t="s">
        <v>23</v>
      </c>
      <c r="J184" s="181">
        <f>SUM(J171:J183)</f>
        <v>0</v>
      </c>
    </row>
    <row r="186" spans="3:15" x14ac:dyDescent="0.25">
      <c r="K186" s="30"/>
      <c r="L186" s="30"/>
      <c r="M186" s="30"/>
      <c r="N186" s="30"/>
      <c r="O186" s="55"/>
    </row>
    <row r="187" spans="3:15" x14ac:dyDescent="0.25">
      <c r="K187" s="30"/>
      <c r="L187" s="30"/>
      <c r="M187" s="30"/>
      <c r="N187" s="30"/>
      <c r="O187" s="55"/>
    </row>
    <row r="188" spans="3:15" x14ac:dyDescent="0.25">
      <c r="G188" s="11"/>
      <c r="H188" s="11"/>
      <c r="I188" s="11"/>
      <c r="J188" s="11"/>
      <c r="K188" s="55"/>
      <c r="L188" s="55"/>
      <c r="M188" s="55"/>
      <c r="N188" s="55"/>
      <c r="O188" s="55"/>
    </row>
    <row r="193" spans="2:20" x14ac:dyDescent="0.25">
      <c r="Q193" s="76"/>
      <c r="T193" s="76"/>
    </row>
    <row r="194" spans="2:20" x14ac:dyDescent="0.25">
      <c r="K194" s="57"/>
      <c r="L194" s="57"/>
      <c r="M194" s="57"/>
      <c r="N194" s="57"/>
    </row>
    <row r="203" spans="2:20" x14ac:dyDescent="0.25">
      <c r="I203" s="58"/>
    </row>
    <row r="204" spans="2:20" x14ac:dyDescent="0.25">
      <c r="D204" s="31"/>
    </row>
    <row r="205" spans="2:20" x14ac:dyDescent="0.25">
      <c r="D205" s="31"/>
    </row>
    <row r="207" spans="2:20" x14ac:dyDescent="0.25">
      <c r="B207" s="50"/>
    </row>
    <row r="208" spans="2:20" x14ac:dyDescent="0.25">
      <c r="D208" s="50"/>
      <c r="G208" s="50"/>
      <c r="K208" s="50"/>
      <c r="N208" s="50"/>
    </row>
    <row r="209" spans="2:7" x14ac:dyDescent="0.25">
      <c r="B209" s="50"/>
      <c r="G209" s="59"/>
    </row>
    <row r="210" spans="2:7" x14ac:dyDescent="0.25">
      <c r="G210" s="59"/>
    </row>
    <row r="211" spans="2:7" x14ac:dyDescent="0.25">
      <c r="G211" s="59"/>
    </row>
    <row r="212" spans="2:7" x14ac:dyDescent="0.25">
      <c r="G212" s="59"/>
    </row>
    <row r="213" spans="2:7" x14ac:dyDescent="0.25">
      <c r="B213" s="41"/>
      <c r="G213" s="59"/>
    </row>
    <row r="214" spans="2:7" x14ac:dyDescent="0.25">
      <c r="G214" s="59"/>
    </row>
    <row r="215" spans="2:7" x14ac:dyDescent="0.25">
      <c r="G215" s="59"/>
    </row>
    <row r="216" spans="2:7" x14ac:dyDescent="0.25">
      <c r="G216" s="59"/>
    </row>
    <row r="217" spans="2:7" x14ac:dyDescent="0.25">
      <c r="G217" s="59"/>
    </row>
    <row r="218" spans="2:7" x14ac:dyDescent="0.25">
      <c r="G218" s="59"/>
    </row>
    <row r="219" spans="2:7" x14ac:dyDescent="0.25">
      <c r="G219" s="59"/>
    </row>
    <row r="230" spans="7:7" x14ac:dyDescent="0.25">
      <c r="G230" s="41"/>
    </row>
  </sheetData>
  <sheetProtection algorithmName="SHA-512" hashValue="8L3K8vtX/rJweWN/N/Z2+qTWChZTfMNODODU3JiBiGtGwUzVXRkaLM7WMYVUALbjDr6p1fppui6Nz9SWd+u9Kg==" saltValue="36zhmAX438PIyN0Haw0S5A==" spinCount="100000" sheet="1" objects="1" selectLockedCells="1"/>
  <mergeCells count="32">
    <mergeCell ref="E49:F49"/>
    <mergeCell ref="E56:F56"/>
    <mergeCell ref="E57:F57"/>
    <mergeCell ref="E58:F58"/>
    <mergeCell ref="E59:F59"/>
    <mergeCell ref="E60:F60"/>
    <mergeCell ref="E51:F51"/>
    <mergeCell ref="E52:F52"/>
    <mergeCell ref="E53:F53"/>
    <mergeCell ref="E54:F54"/>
    <mergeCell ref="E55:F55"/>
    <mergeCell ref="C84:D84"/>
    <mergeCell ref="C85:D85"/>
    <mergeCell ref="C15:D15"/>
    <mergeCell ref="C16:D16"/>
    <mergeCell ref="C153:D153"/>
    <mergeCell ref="C136:D136"/>
    <mergeCell ref="C135:D135"/>
    <mergeCell ref="C33:D33"/>
    <mergeCell ref="C152:D152"/>
    <mergeCell ref="C32:D32"/>
    <mergeCell ref="C49:D49"/>
    <mergeCell ref="C50:D50"/>
    <mergeCell ref="C67:D67"/>
    <mergeCell ref="C66:D66"/>
    <mergeCell ref="C170:D170"/>
    <mergeCell ref="C101:D101"/>
    <mergeCell ref="C169:D169"/>
    <mergeCell ref="C100:D100"/>
    <mergeCell ref="C102:D102"/>
    <mergeCell ref="C118:D118"/>
    <mergeCell ref="C119:D119"/>
  </mergeCells>
  <phoneticPr fontId="2" type="noConversion"/>
  <dataValidations count="6">
    <dataValidation type="list" allowBlank="1" showInputMessage="1" showErrorMessage="1" sqref="C8" xr:uid="{00000000-0002-0000-0200-000003000000}">
      <formula1>"bitte wählen, einmalig, kontinuierlich"</formula1>
    </dataValidation>
    <dataValidation allowBlank="1" showDropDown="1" showInputMessage="1" showErrorMessage="1" sqref="C119:D119 C136:D136" xr:uid="{069C33D4-7C75-744A-AED2-A76329032FC2}"/>
    <dataValidation allowBlank="1" showInputMessage="1" showErrorMessage="1" sqref="C177" xr:uid="{50CB4842-E415-374C-B3E4-733F003ED0B3}"/>
    <dataValidation type="list" allowBlank="1" showInputMessage="1" showErrorMessage="1" sqref="C11" xr:uid="{339EE7A4-2FD3-4877-85B8-BA207399E7F4}">
      <formula1>$L$8:$L$9</formula1>
    </dataValidation>
    <dataValidation type="whole" allowBlank="1" showInputMessage="1" showErrorMessage="1" sqref="C10" xr:uid="{CE3816BE-FC3A-4F14-B7F8-B1205E6778EA}">
      <formula1>1</formula1>
      <formula2>33</formula2>
    </dataValidation>
    <dataValidation type="decimal" operator="lessThanOrEqual" allowBlank="1" showInputMessage="1" showErrorMessage="1" sqref="D51:D60" xr:uid="{6954DC08-DC9F-4730-8B8A-6CCB843A0AFF}">
      <formula1>0</formula1>
    </dataValidation>
  </dataValidations>
  <printOptions horizontalCentered="1" verticalCentered="1"/>
  <pageMargins left="0.7" right="0.7" top="0.78740157499999996" bottom="0.78740157499999996" header="0.3" footer="0.3"/>
  <pageSetup paperSize="9" scale="52" fitToHeight="5" orientation="landscape" horizontalDpi="4294967293" verticalDpi="4294967293" r:id="rId1"/>
  <headerFooter>
    <oddHeader>&amp;C&amp;"Calibri,Standard"&amp;K000000Datei: &amp;F</oddHeader>
    <oddFooter>&amp;L&amp;"Calibri,Standard"&amp;K000000&amp;D &amp;T&amp;C&amp;"Calibri,Standard"&amp;K000000ESTEM Version 1.0&amp;R&amp;"Calibri,Standard"&amp;K000000&amp;P / &amp;N</oddFooter>
  </headerFooter>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4000000}">
          <x14:formula1>
            <xm:f>Emissionen_Investitionsgüter!$A$4:$A$100</xm:f>
          </x14:formula1>
          <xm:sqref>C51:C60</xm:sqref>
        </x14:dataValidation>
        <x14:dataValidation type="list" allowBlank="1" showInputMessage="1" showErrorMessage="1" xr:uid="{00000000-0002-0000-0200-000005000000}">
          <x14:formula1>
            <xm:f>Emi_Ent_Betriebliche_Abfälle!$A$4:$A$30</xm:f>
          </x14:formula1>
          <xm:sqref>C137:C146</xm:sqref>
        </x14:dataValidation>
        <x14:dataValidation type="list" allowBlank="1" showInputMessage="1" showErrorMessage="1" xr:uid="{00000000-0002-0000-0200-000001000000}">
          <x14:formula1>
            <xm:f>Emissionen_Treibhausgas!$A$4:$A$30</xm:f>
          </x14:formula1>
          <xm:sqref>C86:C95</xm:sqref>
        </x14:dataValidation>
        <x14:dataValidation type="list" allowBlank="1" showInputMessage="1" showErrorMessage="1" xr:uid="{00000000-0002-0000-0200-000002000000}">
          <x14:formula1>
            <xm:f>Emissionen_Energiebezug!$A$4:$A$20</xm:f>
          </x14:formula1>
          <xm:sqref>C103:C112 C178:C182</xm:sqref>
        </x14:dataValidation>
        <x14:dataValidation type="list" allowBlank="1" showInputMessage="1" showErrorMessage="1" xr:uid="{00000000-0002-0000-0200-000007000000}">
          <x14:formula1>
            <xm:f>Emissionen_Energieträger!$C$4:$C$120</xm:f>
          </x14:formula1>
          <xm:sqref>C68:C77 C171:C175</xm:sqref>
        </x14:dataValidation>
        <x14:dataValidation type="list" allowBlank="1" showInputMessage="1" showErrorMessage="1" xr:uid="{9C2EC278-73DA-524D-9E55-BDFEAD2D9623}">
          <x14:formula1>
            <xm:f>Emissionen_Werkstoff!$C$4:$C$500</xm:f>
          </x14:formula1>
          <xm:sqref>C17:C26 C154:C163</xm:sqref>
        </x14:dataValidation>
        <x14:dataValidation type="list" allowBlank="1" showInputMessage="1" showErrorMessage="1" xr:uid="{2AA3EE40-DDA5-0E46-B573-73168BBEDDF3}">
          <x14:formula1>
            <xm:f>Emissionen_Gütertransport!$A$4:$A$100</xm:f>
          </x14:formula1>
          <xm:sqref>L17:L26 L34:L43 L120:L129 L137:L146</xm:sqref>
        </x14:dataValidation>
        <x14:dataValidation type="list" allowBlank="1" showInputMessage="1" showErrorMessage="1" xr:uid="{CCF08FA8-AC18-CC48-83A5-1D5807B2F6E4}">
          <x14:formula1>
            <xm:f>Emissionen_Betriebsstoff!$C$4:$C$500</xm:f>
          </x14:formula1>
          <xm:sqref>C34:C43</xm:sqref>
        </x14:dataValidation>
        <x14:dataValidation type="list" allowBlank="1" showInputMessage="1" showErrorMessage="1" xr:uid="{BC490FE5-C652-C146-BE03-259F94442318}">
          <x14:formula1>
            <xm:f>Emi_Entsorgung_Produkt!$A$4:$A$30</xm:f>
          </x14:formula1>
          <xm:sqref>C120:C129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9860E-F5B7-4BF4-B9F7-E63AB43F514E}">
  <sheetPr>
    <tabColor rgb="FF4791D4"/>
    <pageSetUpPr fitToPage="1"/>
  </sheetPr>
  <dimension ref="B2:L31"/>
  <sheetViews>
    <sheetView showGridLines="0" showRowColHeaders="0" zoomScale="70" zoomScaleNormal="70" workbookViewId="0">
      <selection activeCell="C1" sqref="C1"/>
    </sheetView>
  </sheetViews>
  <sheetFormatPr baseColWidth="10" defaultColWidth="10.77734375" defaultRowHeight="13.8" x14ac:dyDescent="0.3"/>
  <cols>
    <col min="1" max="1" width="3.33203125" style="14" customWidth="1"/>
    <col min="2" max="2" width="21" style="14" customWidth="1"/>
    <col min="3" max="3" width="104.109375" style="14" customWidth="1"/>
    <col min="4" max="4" width="25.77734375" style="14" customWidth="1"/>
    <col min="5" max="5" width="22" style="93" customWidth="1"/>
    <col min="6" max="6" width="24.77734375" style="118" customWidth="1"/>
    <col min="7" max="12" width="10.77734375" style="75"/>
    <col min="13" max="16384" width="10.77734375" style="14"/>
  </cols>
  <sheetData>
    <row r="2" spans="2:12" s="81" customFormat="1" ht="37.950000000000003" customHeight="1" x14ac:dyDescent="0.3">
      <c r="B2" s="251" t="s">
        <v>606</v>
      </c>
      <c r="C2" s="251"/>
      <c r="D2" s="251"/>
      <c r="E2" s="251"/>
    </row>
    <row r="3" spans="2:12" ht="14.4" thickBot="1" x14ac:dyDescent="0.35">
      <c r="F3" s="81"/>
    </row>
    <row r="4" spans="2:12" ht="42" customHeight="1" thickTop="1" thickBot="1" x14ac:dyDescent="0.35">
      <c r="B4" s="105" t="s">
        <v>1</v>
      </c>
      <c r="C4" s="124" t="str">
        <f>'1. Beschreibung Projekt'!C5</f>
        <v>Firma XYZ GmbH</v>
      </c>
      <c r="D4" s="95"/>
      <c r="E4" s="112"/>
      <c r="F4" s="81"/>
    </row>
    <row r="5" spans="2:12" ht="42" customHeight="1" thickTop="1" thickBot="1" x14ac:dyDescent="0.35">
      <c r="B5" s="105" t="s">
        <v>456</v>
      </c>
      <c r="C5" s="124" t="str">
        <f>'1. Beschreibung Projekt'!C6</f>
        <v>Musterstraße 22, 12345 Musterstadt, Musterland</v>
      </c>
      <c r="D5" s="95"/>
      <c r="E5" s="112"/>
      <c r="F5" s="81"/>
    </row>
    <row r="6" spans="2:12" ht="42" customHeight="1" thickTop="1" thickBot="1" x14ac:dyDescent="0.35">
      <c r="B6" s="105" t="s">
        <v>457</v>
      </c>
      <c r="C6" s="124" t="str">
        <f>'1. Beschreibung Projekt'!C14</f>
        <v>Bitte geben Sie Ihrem Projekt / Ihrer Maßnahme eine kurze Bezeichnung bzw. einen Projektnamen</v>
      </c>
      <c r="D6" s="95"/>
      <c r="E6" s="112"/>
      <c r="F6" s="81"/>
    </row>
    <row r="7" spans="2:12" ht="120" customHeight="1" thickTop="1" thickBot="1" x14ac:dyDescent="0.35">
      <c r="B7" s="106" t="s">
        <v>484</v>
      </c>
      <c r="C7" s="124" t="str">
        <f>'1. Beschreibung Projekt'!C16</f>
        <v>Kurzbeschreibung der Hauptmaßnahme und ggf. weiterer Maßnahmen</v>
      </c>
      <c r="D7" s="95"/>
      <c r="E7" s="112"/>
      <c r="F7" s="81"/>
    </row>
    <row r="8" spans="2:12" ht="42" customHeight="1" thickTop="1" thickBot="1" x14ac:dyDescent="0.35">
      <c r="B8" s="105" t="s">
        <v>3</v>
      </c>
      <c r="C8" s="124" t="str">
        <f>'1. Beschreibung Projekt'!C7</f>
        <v>Maxi Mustermensch</v>
      </c>
      <c r="D8" s="95"/>
      <c r="E8" s="112"/>
      <c r="F8" s="81"/>
    </row>
    <row r="9" spans="2:12" ht="42" customHeight="1" thickTop="1" thickBot="1" x14ac:dyDescent="0.35">
      <c r="B9" s="105" t="s">
        <v>458</v>
      </c>
      <c r="C9" s="124" t="str">
        <f>'1. Beschreibung Projekt'!C9</f>
        <v>Tel.: +49 123456789, maxi.mustermensch@firmaxyz.com</v>
      </c>
      <c r="D9" s="95"/>
      <c r="E9" s="112"/>
      <c r="F9" s="81"/>
    </row>
    <row r="10" spans="2:12" ht="42" customHeight="1" thickTop="1" thickBot="1" x14ac:dyDescent="0.35">
      <c r="B10" s="106" t="s">
        <v>483</v>
      </c>
      <c r="C10" s="124" t="str">
        <f>'1. Beschreibung Projekt'!C8</f>
        <v>Musterabteilung</v>
      </c>
      <c r="D10" s="95"/>
      <c r="E10" s="112"/>
      <c r="F10" s="81"/>
    </row>
    <row r="11" spans="2:12" ht="42" customHeight="1" thickTop="1" x14ac:dyDescent="0.3">
      <c r="B11" s="240" t="s">
        <v>591</v>
      </c>
      <c r="C11" s="241" t="str">
        <f>'1. Beschreibung Projekt'!C19</f>
        <v>z. B. andere Abteilungen, externe Berater mit Kontaktdaten</v>
      </c>
      <c r="D11" s="95"/>
      <c r="E11" s="112"/>
      <c r="F11" s="81"/>
    </row>
    <row r="12" spans="2:12" ht="169.95" customHeight="1" x14ac:dyDescent="0.3">
      <c r="B12" s="96"/>
      <c r="C12" s="96"/>
      <c r="D12" s="82"/>
      <c r="E12" s="112"/>
      <c r="F12" s="81"/>
    </row>
    <row r="13" spans="2:12" ht="28.05" customHeight="1" x14ac:dyDescent="0.3">
      <c r="B13" s="121" t="s">
        <v>460</v>
      </c>
      <c r="C13" s="121" t="s">
        <v>607</v>
      </c>
      <c r="D13" s="94"/>
      <c r="E13" s="112"/>
      <c r="F13" s="81"/>
    </row>
    <row r="14" spans="2:12" ht="115.05" customHeight="1" x14ac:dyDescent="0.3">
      <c r="B14" s="94"/>
      <c r="C14" s="94"/>
      <c r="D14" s="94"/>
      <c r="E14" s="112"/>
      <c r="F14" s="81"/>
    </row>
    <row r="15" spans="2:12" s="82" customFormat="1" ht="55.95" customHeight="1" x14ac:dyDescent="0.3">
      <c r="C15" s="91" t="s">
        <v>462</v>
      </c>
      <c r="D15" s="83" t="s">
        <v>473</v>
      </c>
      <c r="E15" s="88" t="s">
        <v>461</v>
      </c>
      <c r="F15" s="120"/>
      <c r="G15" s="97"/>
      <c r="H15" s="97"/>
      <c r="I15" s="97"/>
      <c r="J15" s="97"/>
      <c r="K15" s="97"/>
      <c r="L15" s="97"/>
    </row>
    <row r="16" spans="2:12" s="82" customFormat="1" ht="55.95" customHeight="1" x14ac:dyDescent="0.3">
      <c r="B16" s="101" t="s">
        <v>463</v>
      </c>
      <c r="C16" s="90" t="s">
        <v>598</v>
      </c>
      <c r="D16" s="101" t="s">
        <v>479</v>
      </c>
      <c r="E16" s="85">
        <f>'2. Dateneingabe'!J28</f>
        <v>0</v>
      </c>
      <c r="F16" s="119"/>
      <c r="G16" s="97"/>
      <c r="H16" s="97"/>
      <c r="I16" s="97"/>
      <c r="J16" s="97"/>
      <c r="K16" s="97"/>
      <c r="L16" s="97"/>
    </row>
    <row r="17" spans="2:12" s="82" customFormat="1" ht="55.95" customHeight="1" x14ac:dyDescent="0.3">
      <c r="B17" s="102" t="s">
        <v>464</v>
      </c>
      <c r="C17" s="89" t="s">
        <v>494</v>
      </c>
      <c r="D17" s="102" t="s">
        <v>479</v>
      </c>
      <c r="E17" s="86">
        <f>'2. Dateneingabe'!J45</f>
        <v>0</v>
      </c>
      <c r="F17" s="119"/>
      <c r="G17" s="97"/>
      <c r="H17" s="97"/>
      <c r="I17" s="97"/>
      <c r="J17" s="97"/>
      <c r="K17" s="97"/>
      <c r="L17" s="97"/>
    </row>
    <row r="18" spans="2:12" s="82" customFormat="1" ht="55.95" customHeight="1" x14ac:dyDescent="0.3">
      <c r="B18" s="103" t="s">
        <v>465</v>
      </c>
      <c r="C18" s="92" t="s">
        <v>599</v>
      </c>
      <c r="D18" s="103" t="s">
        <v>474</v>
      </c>
      <c r="E18" s="85">
        <f>'2. Dateneingabe'!N62</f>
        <v>0</v>
      </c>
      <c r="F18" s="119"/>
      <c r="G18" s="97"/>
      <c r="H18" s="97"/>
      <c r="I18" s="97"/>
      <c r="J18" s="97"/>
      <c r="K18" s="97"/>
      <c r="L18" s="97"/>
    </row>
    <row r="19" spans="2:12" s="82" customFormat="1" ht="55.95" customHeight="1" x14ac:dyDescent="0.3">
      <c r="B19" s="102" t="s">
        <v>466</v>
      </c>
      <c r="C19" s="89" t="s">
        <v>495</v>
      </c>
      <c r="D19" s="102" t="s">
        <v>476</v>
      </c>
      <c r="E19" s="86">
        <f>'2. Dateneingabe'!J79</f>
        <v>0</v>
      </c>
      <c r="F19" s="119"/>
      <c r="G19" s="97"/>
      <c r="H19" s="97"/>
      <c r="I19" s="97"/>
      <c r="J19" s="97"/>
      <c r="K19" s="97"/>
      <c r="L19" s="97"/>
    </row>
    <row r="20" spans="2:12" s="82" customFormat="1" ht="55.95" customHeight="1" x14ac:dyDescent="0.3">
      <c r="B20" s="103" t="s">
        <v>467</v>
      </c>
      <c r="C20" s="92" t="s">
        <v>496</v>
      </c>
      <c r="D20" s="103" t="s">
        <v>475</v>
      </c>
      <c r="E20" s="85">
        <f>'2. Dateneingabe'!J97</f>
        <v>0</v>
      </c>
      <c r="F20" s="119"/>
      <c r="G20" s="97"/>
      <c r="H20" s="97"/>
      <c r="I20" s="97"/>
      <c r="J20" s="97"/>
      <c r="K20" s="97"/>
      <c r="L20" s="97"/>
    </row>
    <row r="21" spans="2:12" s="82" customFormat="1" ht="55.95" customHeight="1" x14ac:dyDescent="0.3">
      <c r="B21" s="102" t="s">
        <v>468</v>
      </c>
      <c r="C21" s="89" t="s">
        <v>497</v>
      </c>
      <c r="D21" s="102" t="s">
        <v>477</v>
      </c>
      <c r="E21" s="86">
        <f>'2. Dateneingabe'!J114</f>
        <v>0</v>
      </c>
      <c r="F21" s="119"/>
      <c r="G21" s="97"/>
      <c r="H21" s="97"/>
      <c r="I21" s="97"/>
      <c r="J21" s="97"/>
      <c r="K21" s="97"/>
      <c r="L21" s="97"/>
    </row>
    <row r="22" spans="2:12" s="82" customFormat="1" ht="55.95" customHeight="1" x14ac:dyDescent="0.3">
      <c r="B22" s="103" t="s">
        <v>469</v>
      </c>
      <c r="C22" s="92" t="s">
        <v>577</v>
      </c>
      <c r="D22" s="103" t="s">
        <v>478</v>
      </c>
      <c r="E22" s="85">
        <f>'2. Dateneingabe'!J131</f>
        <v>0</v>
      </c>
      <c r="F22" s="119"/>
      <c r="G22" s="97"/>
      <c r="H22" s="97"/>
      <c r="I22" s="97"/>
      <c r="J22" s="97"/>
      <c r="K22" s="97"/>
      <c r="L22" s="97"/>
    </row>
    <row r="23" spans="2:12" s="82" customFormat="1" ht="55.95" customHeight="1" x14ac:dyDescent="0.3">
      <c r="B23" s="102" t="s">
        <v>470</v>
      </c>
      <c r="C23" s="89" t="s">
        <v>578</v>
      </c>
      <c r="D23" s="102" t="s">
        <v>480</v>
      </c>
      <c r="E23" s="86">
        <f>'2. Dateneingabe'!J148</f>
        <v>0</v>
      </c>
      <c r="F23" s="119"/>
      <c r="G23" s="97"/>
      <c r="H23" s="97"/>
      <c r="I23" s="97"/>
      <c r="J23" s="97"/>
      <c r="K23" s="97"/>
      <c r="L23" s="97"/>
    </row>
    <row r="24" spans="2:12" s="82" customFormat="1" ht="55.95" customHeight="1" x14ac:dyDescent="0.3">
      <c r="B24" s="103" t="s">
        <v>471</v>
      </c>
      <c r="C24" s="92" t="s">
        <v>498</v>
      </c>
      <c r="D24" s="103" t="s">
        <v>481</v>
      </c>
      <c r="E24" s="85">
        <f>'2. Dateneingabe'!J165</f>
        <v>0</v>
      </c>
      <c r="F24" s="119"/>
      <c r="G24" s="97"/>
      <c r="H24" s="97"/>
      <c r="I24" s="97"/>
      <c r="J24" s="97"/>
      <c r="K24" s="97"/>
      <c r="L24" s="97"/>
    </row>
    <row r="25" spans="2:12" s="82" customFormat="1" ht="55.95" customHeight="1" x14ac:dyDescent="0.3">
      <c r="B25" s="102" t="s">
        <v>472</v>
      </c>
      <c r="C25" s="89" t="s">
        <v>564</v>
      </c>
      <c r="D25" s="102" t="s">
        <v>482</v>
      </c>
      <c r="E25" s="87">
        <f>'2. Dateneingabe'!J184</f>
        <v>0</v>
      </c>
      <c r="F25" s="119"/>
      <c r="G25" s="97"/>
      <c r="H25" s="97"/>
      <c r="I25" s="97"/>
      <c r="J25" s="97"/>
      <c r="K25" s="97"/>
      <c r="L25" s="97"/>
    </row>
    <row r="26" spans="2:12" s="82" customFormat="1" ht="55.95" customHeight="1" x14ac:dyDescent="0.3">
      <c r="B26" s="229" t="s">
        <v>553</v>
      </c>
      <c r="C26" s="230" t="s">
        <v>554</v>
      </c>
      <c r="D26" s="229" t="s">
        <v>555</v>
      </c>
      <c r="E26" s="231">
        <f>'2. Dateneingabe'!$N$28+'2. Dateneingabe'!$N$45+'2. Dateneingabe'!$N$131+'2. Dateneingabe'!$N$148</f>
        <v>0</v>
      </c>
      <c r="F26" s="119"/>
      <c r="G26" s="97"/>
      <c r="H26" s="97"/>
      <c r="I26" s="97"/>
      <c r="J26" s="97"/>
      <c r="K26" s="97"/>
      <c r="L26" s="97"/>
    </row>
    <row r="27" spans="2:12" s="97" customFormat="1" ht="7.05" customHeight="1" x14ac:dyDescent="0.3">
      <c r="B27" s="84"/>
      <c r="C27" s="84"/>
      <c r="D27" s="84"/>
      <c r="E27" s="104"/>
      <c r="F27" s="119"/>
    </row>
    <row r="28" spans="2:12" s="82" customFormat="1" ht="55.95" customHeight="1" x14ac:dyDescent="0.3">
      <c r="B28" s="250" t="s">
        <v>30</v>
      </c>
      <c r="C28" s="250"/>
      <c r="D28" s="122"/>
      <c r="E28" s="123">
        <f>SUM($E$16:$E$26)</f>
        <v>0</v>
      </c>
      <c r="F28" s="119"/>
      <c r="G28" s="97"/>
      <c r="H28" s="97"/>
      <c r="I28" s="97"/>
      <c r="J28" s="97"/>
      <c r="K28" s="97"/>
      <c r="L28" s="97"/>
    </row>
    <row r="29" spans="2:12" ht="15" x14ac:dyDescent="0.3">
      <c r="B29" s="98"/>
      <c r="C29" s="98"/>
      <c r="D29" s="98"/>
      <c r="E29" s="99"/>
    </row>
    <row r="30" spans="2:12" ht="15" x14ac:dyDescent="0.3">
      <c r="B30" s="98"/>
      <c r="C30" s="98"/>
      <c r="D30" s="98"/>
      <c r="E30" s="99"/>
    </row>
    <row r="31" spans="2:12" ht="15" x14ac:dyDescent="0.3">
      <c r="B31" s="98"/>
      <c r="C31" s="98"/>
      <c r="D31" s="98"/>
      <c r="E31" s="99"/>
    </row>
  </sheetData>
  <sheetProtection algorithmName="SHA-512" hashValue="VlfU35J7JgmYvZxsyLNTD5W8BtyKCBHpODta2xwMBqziVcopuLWoECvLt7wBLcp5WC2s1F3YRbZEAu0jey0OUQ==" saltValue="ad/L4jfm8MDIR7DgM2jI9g==" spinCount="100000" sheet="1" objects="1" scenarios="1" selectLockedCells="1" selectUnlockedCells="1"/>
  <mergeCells count="2">
    <mergeCell ref="B28:C28"/>
    <mergeCell ref="B2:E2"/>
  </mergeCells>
  <printOptions horizontalCentered="1"/>
  <pageMargins left="0.70866141732283505" right="0.70866141732283505" top="0.78740157480314998" bottom="0.78740157480314998" header="0.31496062992126" footer="0.31496062992126"/>
  <pageSetup paperSize="9" scale="46" orientation="portrait" r:id="rId1"/>
  <headerFooter>
    <oddHeader>&amp;C&amp;"Calibri,Standard"&amp;K000000Datei: &amp;F</oddHeader>
    <oddFooter>&amp;L&amp;"Calibri,Standard"&amp;K000000&amp;D &amp; [Zeit]&amp;C&amp;"Calibri,Standard"&amp;K000000ESTEM Version 1.0&amp;R&amp;"Calibri,Standard"&amp;K000000&amp;P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D998C-382D-B64A-85AB-A4E60E7F16C7}">
  <sheetPr>
    <tabColor rgb="FF4791D4"/>
  </sheetPr>
  <dimension ref="B1:AB230"/>
  <sheetViews>
    <sheetView showGridLines="0" showRowColHeaders="0" zoomScale="70" zoomScaleNormal="70" zoomScaleSheetLayoutView="80" workbookViewId="0">
      <selection activeCell="B1" sqref="B1"/>
    </sheetView>
  </sheetViews>
  <sheetFormatPr baseColWidth="10" defaultColWidth="11.44140625" defaultRowHeight="13.8" x14ac:dyDescent="0.25"/>
  <cols>
    <col min="1" max="1" width="3.33203125" style="11" customWidth="1"/>
    <col min="2" max="2" width="87.44140625" style="1" customWidth="1"/>
    <col min="3" max="3" width="21.44140625" style="1" customWidth="1"/>
    <col min="4" max="4" width="8.6640625" style="1" customWidth="1"/>
    <col min="5" max="5" width="4.6640625" style="1" customWidth="1"/>
    <col min="6" max="6" width="21.44140625" style="1" customWidth="1"/>
    <col min="7" max="7" width="7.109375" style="1" customWidth="1"/>
    <col min="8" max="8" width="24.109375" style="1" customWidth="1"/>
    <col min="9" max="9" width="6.109375" style="1" customWidth="1"/>
    <col min="10" max="10" width="16.6640625" style="1" customWidth="1"/>
    <col min="11" max="11" width="4.6640625" style="1" customWidth="1"/>
    <col min="12" max="12" width="21.33203125" style="1" customWidth="1"/>
    <col min="13" max="13" width="14.6640625" style="1" customWidth="1"/>
    <col min="14" max="14" width="16.6640625" style="1" customWidth="1"/>
    <col min="15" max="16384" width="11.44140625" style="11"/>
  </cols>
  <sheetData>
    <row r="1" spans="2:14" ht="13.95" customHeight="1" x14ac:dyDescent="0.25"/>
    <row r="2" spans="2:14" s="6" customFormat="1" ht="30" x14ac:dyDescent="0.5">
      <c r="B2" s="232" t="str">
        <f>IF('2. Dateneingabe'!B2="","",'2. Dateneingabe'!B2)</f>
        <v>Berechnung der Einsparung von THG-Emissionen</v>
      </c>
      <c r="C2" s="2"/>
      <c r="D2" s="2"/>
      <c r="E2" s="2"/>
      <c r="F2" s="2"/>
      <c r="G2" s="2"/>
      <c r="H2" s="2"/>
      <c r="I2" s="2"/>
      <c r="J2" s="2"/>
      <c r="K2" s="2"/>
      <c r="L2" s="2"/>
      <c r="M2" s="2"/>
      <c r="N2" s="2"/>
    </row>
    <row r="3" spans="2:14" x14ac:dyDescent="0.25">
      <c r="B3" s="1" t="str">
        <f>IF('2. Dateneingabe'!B3="","",'2. Dateneingabe'!B3)</f>
        <v/>
      </c>
      <c r="C3" s="1" t="str">
        <f>IF('2. Dateneingabe'!C3="","",'2. Dateneingabe'!C3)</f>
        <v/>
      </c>
      <c r="D3" s="1" t="str">
        <f>IF('2. Dateneingabe'!D3="","",'2. Dateneingabe'!D3)</f>
        <v/>
      </c>
      <c r="E3" s="1" t="str">
        <f>IF('2. Dateneingabe'!E3="","",'2. Dateneingabe'!E3)</f>
        <v/>
      </c>
      <c r="F3" s="1" t="str">
        <f>IF('2. Dateneingabe'!F3="","",'2. Dateneingabe'!F3)</f>
        <v/>
      </c>
      <c r="G3" s="1" t="str">
        <f>IF('2. Dateneingabe'!G3="","",'2. Dateneingabe'!G3)</f>
        <v/>
      </c>
      <c r="H3" s="1" t="str">
        <f>IF('2. Dateneingabe'!H3="","",'2. Dateneingabe'!H3)</f>
        <v/>
      </c>
      <c r="I3" s="1" t="str">
        <f>IF('2. Dateneingabe'!I3="","",'2. Dateneingabe'!I3)</f>
        <v/>
      </c>
      <c r="J3" s="1" t="str">
        <f>IF('2. Dateneingabe'!J3="","",'2. Dateneingabe'!J3)</f>
        <v/>
      </c>
      <c r="K3" s="1" t="str">
        <f>IF('2. Dateneingabe'!K3="","",'2. Dateneingabe'!K3)</f>
        <v/>
      </c>
      <c r="L3" s="1" t="str">
        <f>IF('2. Dateneingabe'!L3="","",'2. Dateneingabe'!L3)</f>
        <v/>
      </c>
      <c r="M3" s="1" t="str">
        <f>IF('2. Dateneingabe'!M3="","",'2. Dateneingabe'!M3)</f>
        <v/>
      </c>
      <c r="N3" s="1" t="str">
        <f>IF('2. Dateneingabe'!N3="","",'2. Dateneingabe'!N3)</f>
        <v/>
      </c>
    </row>
    <row r="4" spans="2:14" x14ac:dyDescent="0.25">
      <c r="B4" s="1" t="str">
        <f>IF('2. Dateneingabe'!B4="","",'2. Dateneingabe'!B4)</f>
        <v>Alle Maßnahmen und errechneten Emissionen werden auf ein Jahr bezogen.</v>
      </c>
      <c r="C4" s="1" t="str">
        <f>IF('2. Dateneingabe'!C4="","",'2. Dateneingabe'!C4)</f>
        <v/>
      </c>
      <c r="D4" s="1" t="str">
        <f>IF('2. Dateneingabe'!D4="","",'2. Dateneingabe'!D4)</f>
        <v/>
      </c>
      <c r="E4" s="1" t="str">
        <f>IF('2. Dateneingabe'!E4="","",'2. Dateneingabe'!E4)</f>
        <v/>
      </c>
      <c r="F4" s="1" t="str">
        <f>IF('2. Dateneingabe'!F4="","",'2. Dateneingabe'!F4)</f>
        <v/>
      </c>
      <c r="G4" s="1" t="str">
        <f>IF('2. Dateneingabe'!G4="","",'2. Dateneingabe'!G4)</f>
        <v/>
      </c>
      <c r="H4" s="1" t="str">
        <f>IF('2. Dateneingabe'!H4="","",'2. Dateneingabe'!H4)</f>
        <v/>
      </c>
      <c r="I4" s="1" t="str">
        <f>IF('2. Dateneingabe'!I4="","",'2. Dateneingabe'!I4)</f>
        <v/>
      </c>
      <c r="J4" s="1" t="str">
        <f>IF('2. Dateneingabe'!J4="","",'2. Dateneingabe'!J4)</f>
        <v/>
      </c>
      <c r="K4" s="1" t="str">
        <f>IF('2. Dateneingabe'!K4="","",'2. Dateneingabe'!K4)</f>
        <v/>
      </c>
      <c r="L4" s="1" t="str">
        <f>IF('2. Dateneingabe'!L4="","",'2. Dateneingabe'!L4)</f>
        <v/>
      </c>
      <c r="M4" s="1" t="str">
        <f>IF('2. Dateneingabe'!M4="","",'2. Dateneingabe'!M4)</f>
        <v/>
      </c>
      <c r="N4" s="1" t="str">
        <f>IF('2. Dateneingabe'!N4="","",'2. Dateneingabe'!N4)</f>
        <v/>
      </c>
    </row>
    <row r="5" spans="2:14" x14ac:dyDescent="0.25">
      <c r="B5" s="1" t="str">
        <f>IF('2. Dateneingabe'!B5="","",'2. Dateneingabe'!B5)</f>
        <v/>
      </c>
      <c r="C5" s="1" t="str">
        <f>IF('2. Dateneingabe'!C5="","",'2. Dateneingabe'!C5)</f>
        <v/>
      </c>
      <c r="D5" s="1" t="str">
        <f>IF('2. Dateneingabe'!D5="","",'2. Dateneingabe'!D5)</f>
        <v/>
      </c>
      <c r="E5" s="1" t="str">
        <f>IF('2. Dateneingabe'!E5="","",'2. Dateneingabe'!E5)</f>
        <v/>
      </c>
      <c r="F5" s="1" t="str">
        <f>IF('2. Dateneingabe'!F5="","",'2. Dateneingabe'!F5)</f>
        <v/>
      </c>
      <c r="G5" s="1" t="str">
        <f>IF('2. Dateneingabe'!G5="","",'2. Dateneingabe'!G5)</f>
        <v/>
      </c>
      <c r="H5" s="1" t="str">
        <f>IF('2. Dateneingabe'!H5="","",'2. Dateneingabe'!H5)</f>
        <v/>
      </c>
      <c r="I5" s="1" t="str">
        <f>IF('2. Dateneingabe'!I5="","",'2. Dateneingabe'!I5)</f>
        <v/>
      </c>
      <c r="J5" s="1" t="str">
        <f>IF('2. Dateneingabe'!J5="","",'2. Dateneingabe'!J5)</f>
        <v/>
      </c>
      <c r="K5" s="1" t="str">
        <f>IF('2. Dateneingabe'!K5="","",'2. Dateneingabe'!K5)</f>
        <v/>
      </c>
      <c r="L5" s="1" t="str">
        <f>IF('2. Dateneingabe'!L5="","",'2. Dateneingabe'!L5)</f>
        <v/>
      </c>
      <c r="M5" s="1" t="str">
        <f>IF('2. Dateneingabe'!M5="","",'2. Dateneingabe'!M5)</f>
        <v/>
      </c>
      <c r="N5" s="1" t="str">
        <f>IF('2. Dateneingabe'!N5="","",'2. Dateneingabe'!N5)</f>
        <v/>
      </c>
    </row>
    <row r="6" spans="2:14" ht="25.05" customHeight="1" x14ac:dyDescent="0.25">
      <c r="B6" s="63" t="str">
        <f>IF('2. Dateneingabe'!B6="","",'2. Dateneingabe'!B6)</f>
        <v>Allgemeine Angaben, die für mehrere Berechnungsschritte relevant sind</v>
      </c>
      <c r="C6" s="60"/>
      <c r="D6" s="60"/>
      <c r="E6" s="60"/>
      <c r="F6" s="60"/>
      <c r="G6" s="60"/>
      <c r="H6" s="60"/>
      <c r="I6" s="62"/>
      <c r="J6" s="62"/>
      <c r="K6" s="62"/>
      <c r="L6" s="62"/>
      <c r="M6" s="62"/>
      <c r="N6" s="62"/>
    </row>
    <row r="7" spans="2:14" ht="16.05" customHeight="1" x14ac:dyDescent="0.25">
      <c r="B7" s="77" t="str">
        <f>IF('2. Dateneingabe'!B7="","",'2. Dateneingabe'!B7)</f>
        <v/>
      </c>
      <c r="C7" s="61" t="str">
        <f>IF('2. Dateneingabe'!C7="","",'2. Dateneingabe'!C7)</f>
        <v/>
      </c>
      <c r="D7" s="61" t="str">
        <f>IF('2. Dateneingabe'!D7="","",'2. Dateneingabe'!D7)</f>
        <v/>
      </c>
      <c r="E7" s="61" t="str">
        <f>IF('2. Dateneingabe'!E7="","",'2. Dateneingabe'!E7)</f>
        <v/>
      </c>
      <c r="F7" s="61" t="str">
        <f>IF('2. Dateneingabe'!F7="","",'2. Dateneingabe'!F7)</f>
        <v/>
      </c>
      <c r="G7" s="61" t="str">
        <f>IF('2. Dateneingabe'!G7="","",'2. Dateneingabe'!G7)</f>
        <v/>
      </c>
      <c r="H7" s="61" t="str">
        <f>IF('2. Dateneingabe'!H7="","",'2. Dateneingabe'!H7)</f>
        <v/>
      </c>
      <c r="I7" s="11" t="str">
        <f>IF('2. Dateneingabe'!I7="","",'2. Dateneingabe'!I7)</f>
        <v/>
      </c>
      <c r="J7" s="11" t="str">
        <f>IF('2. Dateneingabe'!J7="","",'2. Dateneingabe'!J7)</f>
        <v/>
      </c>
      <c r="K7" s="11" t="str">
        <f>IF('2. Dateneingabe'!K7="","",'2. Dateneingabe'!K7)</f>
        <v/>
      </c>
      <c r="L7" s="11" t="str">
        <f>IF('2. Dateneingabe'!L7="","",'2. Dateneingabe'!L7)</f>
        <v/>
      </c>
      <c r="M7" s="11" t="str">
        <f>IF('2. Dateneingabe'!M7="","",'2. Dateneingabe'!M7)</f>
        <v/>
      </c>
      <c r="N7" s="11" t="str">
        <f>IF('2. Dateneingabe'!N7="","",'2. Dateneingabe'!N7)</f>
        <v/>
      </c>
    </row>
    <row r="8" spans="2:14" s="75" customFormat="1" ht="19.05" customHeight="1" x14ac:dyDescent="0.3">
      <c r="B8" s="79" t="str">
        <f>IF('2. Dateneingabe'!B8="","",'2. Dateneingabe'!B8)</f>
        <v xml:space="preserve">Handelt es sich um eine einmalige oder koninuierliche Einsparung? </v>
      </c>
      <c r="C8" s="216" t="str">
        <f>IF('2. Dateneingabe'!C8="","",'2. Dateneingabe'!C8)</f>
        <v>bitte wählen</v>
      </c>
      <c r="D8" s="14" t="str">
        <f>IF('2. Dateneingabe'!D8="","",'2. Dateneingabe'!D8)</f>
        <v/>
      </c>
      <c r="E8" s="14" t="str">
        <f>IF('2. Dateneingabe'!E8="","",'2. Dateneingabe'!E8)</f>
        <v/>
      </c>
      <c r="F8" s="14" t="str">
        <f>IF('2. Dateneingabe'!F8="","",'2. Dateneingabe'!F8)</f>
        <v/>
      </c>
      <c r="G8" s="14" t="str">
        <f>IF('2. Dateneingabe'!G8="","",'2. Dateneingabe'!G8)</f>
        <v/>
      </c>
      <c r="H8" s="14" t="str">
        <f>IF('2. Dateneingabe'!H8="","",'2. Dateneingabe'!H8)</f>
        <v/>
      </c>
      <c r="I8" s="14" t="str">
        <f>IF('2. Dateneingabe'!I8="","",'2. Dateneingabe'!I8)</f>
        <v/>
      </c>
      <c r="J8" s="14" t="str">
        <f>IF('2. Dateneingabe'!J8="","",'2. Dateneingabe'!J8)</f>
        <v/>
      </c>
      <c r="K8" s="14" t="str">
        <f>IF('2. Dateneingabe'!K8="","",'2. Dateneingabe'!K8)</f>
        <v/>
      </c>
      <c r="L8" s="235">
        <f>IF('2. Dateneingabe'!L8="","",'2. Dateneingabe'!L8)</f>
        <v>1</v>
      </c>
      <c r="M8" s="235">
        <f>IF('2. Dateneingabe'!M8="","",'2. Dateneingabe'!M8)</f>
        <v>1</v>
      </c>
      <c r="N8" s="14" t="str">
        <f>IF('2. Dateneingabe'!N8="","",'2. Dateneingabe'!N8)</f>
        <v/>
      </c>
    </row>
    <row r="9" spans="2:14" s="75" customFormat="1" ht="19.05" customHeight="1" x14ac:dyDescent="0.3">
      <c r="B9" s="79" t="str">
        <f>IF('2. Dateneingabe'!B9="","",'2. Dateneingabe'!B9)</f>
        <v>Verteilungsfaktor bei einmaligen Einsparungen:</v>
      </c>
      <c r="C9" s="239">
        <f>IF('2. Dateneingabe'!C9="","",'2. Dateneingabe'!C9)</f>
        <v>3</v>
      </c>
      <c r="D9" s="14" t="str">
        <f>IF('2. Dateneingabe'!D9="","",'2. Dateneingabe'!D9)</f>
        <v>Jahre</v>
      </c>
      <c r="E9" s="14" t="str">
        <f>IF('2. Dateneingabe'!E9="","",'2. Dateneingabe'!E9)</f>
        <v/>
      </c>
      <c r="F9" s="14" t="str">
        <f>IF('2. Dateneingabe'!F9="","",'2. Dateneingabe'!F9)</f>
        <v/>
      </c>
      <c r="G9" s="14" t="str">
        <f>IF('2. Dateneingabe'!G9="","",'2. Dateneingabe'!G9)</f>
        <v/>
      </c>
      <c r="H9" s="14" t="str">
        <f>IF('2. Dateneingabe'!H9="","",'2. Dateneingabe'!H9)</f>
        <v/>
      </c>
      <c r="I9" s="14" t="str">
        <f>IF('2. Dateneingabe'!I9="","",'2. Dateneingabe'!I9)</f>
        <v/>
      </c>
      <c r="J9" s="14" t="str">
        <f>IF('2. Dateneingabe'!J9="","",'2. Dateneingabe'!J9)</f>
        <v/>
      </c>
      <c r="K9" s="14" t="str">
        <f>IF('2. Dateneingabe'!K9="","",'2. Dateneingabe'!K9)</f>
        <v/>
      </c>
      <c r="L9" s="235">
        <f>IF('2. Dateneingabe'!L9="","",'2. Dateneingabe'!L9)</f>
        <v>3</v>
      </c>
      <c r="M9" s="235">
        <f>IF('2. Dateneingabe'!M9="","",'2. Dateneingabe'!M9)</f>
        <v>2</v>
      </c>
      <c r="N9" s="14" t="str">
        <f>IF('2. Dateneingabe'!N9="","",'2. Dateneingabe'!N9)</f>
        <v/>
      </c>
    </row>
    <row r="10" spans="2:14" s="75" customFormat="1" ht="19.05" customHeight="1" x14ac:dyDescent="0.3">
      <c r="B10" s="14" t="str">
        <f>IF('2. Dateneingabe'!B10="","",'2. Dateneingabe'!B10)</f>
        <v xml:space="preserve">Abschreibungsdauer bei Investitionen, Standard = 3: </v>
      </c>
      <c r="C10" s="237">
        <f>IF('2. Dateneingabe'!C10="","",'2. Dateneingabe'!C10)</f>
        <v>3</v>
      </c>
      <c r="D10" s="14" t="str">
        <f>IF('2. Dateneingabe'!D10="","",'2. Dateneingabe'!D10)</f>
        <v>Jahre</v>
      </c>
      <c r="E10" s="14" t="str">
        <f>IF('2. Dateneingabe'!E10="","",'2. Dateneingabe'!E10)</f>
        <v/>
      </c>
      <c r="F10" s="14" t="str">
        <f>IF('2. Dateneingabe'!F10="","",'2. Dateneingabe'!F10)</f>
        <v/>
      </c>
      <c r="G10" s="14" t="str">
        <f>IF('2. Dateneingabe'!G10="","",'2. Dateneingabe'!G10)</f>
        <v/>
      </c>
      <c r="H10" s="14" t="str">
        <f>IF('2. Dateneingabe'!H10="","",'2. Dateneingabe'!H10)</f>
        <v/>
      </c>
      <c r="I10" s="14" t="str">
        <f>IF('2. Dateneingabe'!I10="","",'2. Dateneingabe'!I10)</f>
        <v/>
      </c>
      <c r="J10" s="14" t="str">
        <f>IF('2. Dateneingabe'!J10="","",'2. Dateneingabe'!J10)</f>
        <v/>
      </c>
      <c r="K10" s="14" t="str">
        <f>IF('2. Dateneingabe'!K10="","",'2. Dateneingabe'!K10)</f>
        <v/>
      </c>
      <c r="L10" s="235" t="str">
        <f>IF('2. Dateneingabe'!L10="","",'2. Dateneingabe'!L10)</f>
        <v/>
      </c>
      <c r="M10" s="235">
        <f>IF('2. Dateneingabe'!M10="","",'2. Dateneingabe'!M10)</f>
        <v>3</v>
      </c>
      <c r="N10" s="14" t="str">
        <f>IF('2. Dateneingabe'!N10="","",'2. Dateneingabe'!N10)</f>
        <v/>
      </c>
    </row>
    <row r="11" spans="2:14" s="75" customFormat="1" ht="19.05" customHeight="1" x14ac:dyDescent="0.3">
      <c r="B11" s="79" t="str">
        <f>IF('2. Dateneingabe'!B11="","",'2. Dateneingabe'!B11)</f>
        <v>Bei langsam drehenden Produkten Nutzungsskalierungsfaktor = 3 wählen:</v>
      </c>
      <c r="C11" s="238">
        <f>IF('2. Dateneingabe'!C11="","",'2. Dateneingabe'!C11)</f>
        <v>1</v>
      </c>
      <c r="D11" s="14" t="str">
        <f>IF('2. Dateneingabe'!D11="","",'2. Dateneingabe'!D11)</f>
        <v>Jahre</v>
      </c>
      <c r="E11" s="78" t="str">
        <f>IF('2. Dateneingabe'!E11="","",'2. Dateneingabe'!E11)</f>
        <v/>
      </c>
      <c r="F11" s="78" t="str">
        <f>IF('2. Dateneingabe'!F11="","",'2. Dateneingabe'!F11)</f>
        <v/>
      </c>
      <c r="G11" s="78" t="str">
        <f>IF('2. Dateneingabe'!G11="","",'2. Dateneingabe'!G11)</f>
        <v/>
      </c>
      <c r="H11" s="78" t="str">
        <f>IF('2. Dateneingabe'!H11="","",'2. Dateneingabe'!H11)</f>
        <v/>
      </c>
      <c r="I11" s="78" t="str">
        <f>IF('2. Dateneingabe'!I11="","",'2. Dateneingabe'!I11)</f>
        <v/>
      </c>
      <c r="J11" s="78" t="str">
        <f>IF('2. Dateneingabe'!J11="","",'2. Dateneingabe'!J11)</f>
        <v/>
      </c>
      <c r="K11" s="32" t="str">
        <f>IF('2. Dateneingabe'!K11="","",'2. Dateneingabe'!K11)</f>
        <v/>
      </c>
      <c r="L11" s="14" t="str">
        <f>IF('2. Dateneingabe'!L11="","",'2. Dateneingabe'!L11)</f>
        <v/>
      </c>
      <c r="M11" s="14" t="str">
        <f>IF('2. Dateneingabe'!M11="","",'2. Dateneingabe'!M11)</f>
        <v/>
      </c>
      <c r="N11" s="14" t="str">
        <f>IF('2. Dateneingabe'!N11="","",'2. Dateneingabe'!N11)</f>
        <v/>
      </c>
    </row>
    <row r="12" spans="2:14" x14ac:dyDescent="0.25">
      <c r="B12" s="32" t="str">
        <f>IF('2. Dateneingabe'!B12="","",'2. Dateneingabe'!B12)</f>
        <v/>
      </c>
      <c r="C12" s="1" t="str">
        <f>IF('2. Dateneingabe'!C12="","",'2. Dateneingabe'!C12)</f>
        <v/>
      </c>
      <c r="D12" s="30" t="str">
        <f>IF('2. Dateneingabe'!D12="","",'2. Dateneingabe'!D12)</f>
        <v/>
      </c>
      <c r="E12" s="30" t="str">
        <f>IF('2. Dateneingabe'!E12="","",'2. Dateneingabe'!E12)</f>
        <v/>
      </c>
      <c r="F12" s="30" t="str">
        <f>IF('2. Dateneingabe'!F12="","",'2. Dateneingabe'!F12)</f>
        <v/>
      </c>
      <c r="G12" s="30" t="str">
        <f>IF('2. Dateneingabe'!G12="","",'2. Dateneingabe'!G12)</f>
        <v/>
      </c>
      <c r="H12" s="30" t="str">
        <f>IF('2. Dateneingabe'!H12="","",'2. Dateneingabe'!H12)</f>
        <v/>
      </c>
      <c r="I12" s="30" t="str">
        <f>IF('2. Dateneingabe'!I12="","",'2. Dateneingabe'!I12)</f>
        <v/>
      </c>
      <c r="J12" s="30" t="str">
        <f>IF('2. Dateneingabe'!J12="","",'2. Dateneingabe'!J12)</f>
        <v/>
      </c>
      <c r="K12" s="31" t="str">
        <f>IF('2. Dateneingabe'!K12="","",'2. Dateneingabe'!K12)</f>
        <v/>
      </c>
      <c r="L12" s="1" t="str">
        <f>IF('2. Dateneingabe'!L12="","",'2. Dateneingabe'!L12)</f>
        <v/>
      </c>
      <c r="M12" s="1" t="str">
        <f>IF('2. Dateneingabe'!M12="","",'2. Dateneingabe'!M12)</f>
        <v/>
      </c>
      <c r="N12" s="1" t="str">
        <f>IF('2. Dateneingabe'!N12="","",'2. Dateneingabe'!N12)</f>
        <v/>
      </c>
    </row>
    <row r="13" spans="2:14" ht="25.05" customHeight="1" x14ac:dyDescent="0.25">
      <c r="B13" s="63" t="str">
        <f>IF('2. Dateneingabe'!B13="","",'2. Dateneingabe'!B13)</f>
        <v>I) Verändert sich die Menge der für die Produkte bezogenen Materialien (z. B. weniger Material, Materialsubstitution, Einsatz von Sekundärmaterialien, biogene Stoffe anstatt fossiler)? (Scope 3.1 / 3.4)</v>
      </c>
      <c r="C13" s="60"/>
      <c r="D13" s="60"/>
      <c r="E13" s="60"/>
      <c r="F13" s="60"/>
      <c r="G13" s="60"/>
      <c r="H13" s="60"/>
      <c r="I13" s="62"/>
      <c r="J13" s="62"/>
      <c r="K13" s="62"/>
      <c r="L13" s="62"/>
      <c r="M13" s="62"/>
      <c r="N13" s="62"/>
    </row>
    <row r="14" spans="2:14" x14ac:dyDescent="0.25">
      <c r="B14" s="33" t="str">
        <f>IF('2. Dateneingabe'!B14="","",'2. Dateneingabe'!B14)</f>
        <v/>
      </c>
      <c r="C14" s="1" t="str">
        <f>IF('2. Dateneingabe'!C14="","",'2. Dateneingabe'!C14)</f>
        <v/>
      </c>
      <c r="D14" s="1" t="str">
        <f>IF('2. Dateneingabe'!D14="","",'2. Dateneingabe'!D14)</f>
        <v/>
      </c>
      <c r="E14" s="1" t="str">
        <f>IF('2. Dateneingabe'!E14="","",'2. Dateneingabe'!E14)</f>
        <v/>
      </c>
      <c r="F14" s="1" t="str">
        <f>IF('2. Dateneingabe'!F14="","",'2. Dateneingabe'!F14)</f>
        <v/>
      </c>
      <c r="G14" s="1" t="str">
        <f>IF('2. Dateneingabe'!G14="","",'2. Dateneingabe'!G14)</f>
        <v/>
      </c>
      <c r="H14" s="1" t="str">
        <f>IF('2. Dateneingabe'!H14="","",'2. Dateneingabe'!H14)</f>
        <v/>
      </c>
      <c r="I14" s="1" t="str">
        <f>IF('2. Dateneingabe'!I14="","",'2. Dateneingabe'!I14)</f>
        <v/>
      </c>
      <c r="J14" s="1" t="str">
        <f>IF('2. Dateneingabe'!J14="","",'2. Dateneingabe'!J14)</f>
        <v/>
      </c>
      <c r="K14" s="1" t="str">
        <f>IF('2. Dateneingabe'!K14="","",'2. Dateneingabe'!K14)</f>
        <v/>
      </c>
      <c r="L14" s="1" t="str">
        <f>IF('2. Dateneingabe'!L14="","",'2. Dateneingabe'!L14)</f>
        <v/>
      </c>
      <c r="M14" s="1" t="str">
        <f>IF('2. Dateneingabe'!M14="","",'2. Dateneingabe'!M14)</f>
        <v/>
      </c>
      <c r="N14" s="1" t="str">
        <f>IF('2. Dateneingabe'!N14="","",'2. Dateneingabe'!N14)</f>
        <v/>
      </c>
    </row>
    <row r="15" spans="2:14" s="9" customFormat="1" ht="63" customHeight="1" x14ac:dyDescent="0.25">
      <c r="B15" s="21" t="str">
        <f>IF('2. Dateneingabe'!B15="","",'2. Dateneingabe'!B15)</f>
        <v/>
      </c>
      <c r="C15" s="247" t="str">
        <f>IF('2. Dateneingabe'!C15="","",'2. Dateneingabe'!C15)</f>
        <v>Eingesparte Menge pro Jahr (positiv) 
Zusätzliche Mengen (negativ)</v>
      </c>
      <c r="D15" s="247" t="str">
        <f>IF('2. Dateneingabe'!D15="","",'2. Dateneingabe'!D15)</f>
        <v/>
      </c>
      <c r="E15" s="168" t="str">
        <f>IF('2. Dateneingabe'!E15="","",'2. Dateneingabe'!E15)</f>
        <v/>
      </c>
      <c r="F15" s="168" t="str">
        <f>IF('2. Dateneingabe'!F15="","",'2. Dateneingabe'!F15)</f>
        <v>THG-Emissionsfaktor Vorkette</v>
      </c>
      <c r="G15" s="19" t="str">
        <f>IF('2. Dateneingabe'!G15="","",'2. Dateneingabe'!G15)</f>
        <v/>
      </c>
      <c r="H15" s="168" t="str">
        <f>IF('2. Dateneingabe'!H15="","",'2. Dateneingabe'!H15)</f>
        <v>Verteilungfaktor bei einmaligen Einsparungen</v>
      </c>
      <c r="I15" s="168" t="str">
        <f>IF('2. Dateneingabe'!I15="","",'2. Dateneingabe'!I15)</f>
        <v/>
      </c>
      <c r="J15" s="168" t="str">
        <f>IF('2. Dateneingabe'!J15="","",'2. Dateneingabe'!J15)</f>
        <v>THG-Emissionen Vorkette</v>
      </c>
      <c r="K15" s="19" t="str">
        <f>IF('2. Dateneingabe'!K15="","",'2. Dateneingabe'!K15)</f>
        <v/>
      </c>
      <c r="L15" s="168" t="str">
        <f>IF('2. Dateneingabe'!L15="","",'2. Dateneingabe'!L15)</f>
        <v>Typisches Transportmittel für Anlieferung</v>
      </c>
      <c r="M15" s="168" t="str">
        <f>IF('2. Dateneingabe'!M15="","",'2. Dateneingabe'!M15)</f>
        <v xml:space="preserve">Typische Transport-entfernung </v>
      </c>
      <c r="N15" s="168" t="str">
        <f>IF('2. Dateneingabe'!N15="","",'2. Dateneingabe'!N15)</f>
        <v>THG-Emissionen (Transport)</v>
      </c>
    </row>
    <row r="16" spans="2:14" s="140" customFormat="1" ht="28.05" customHeight="1" x14ac:dyDescent="0.25">
      <c r="B16" s="27" t="str">
        <f>IF('2. Dateneingabe'!B16="","",'2. Dateneingabe'!B16)</f>
        <v/>
      </c>
      <c r="C16" s="246" t="str">
        <f>IF('2. Dateneingabe'!C16="","",'2. Dateneingabe'!C16)</f>
        <v>Werkstoff [t]</v>
      </c>
      <c r="D16" s="246" t="str">
        <f>IF('2. Dateneingabe'!D16="","",'2. Dateneingabe'!D16)</f>
        <v/>
      </c>
      <c r="E16" s="169" t="str">
        <f>IF('2. Dateneingabe'!E16="","",'2. Dateneingabe'!E16)</f>
        <v/>
      </c>
      <c r="F16" s="169" t="str">
        <f>IF('2. Dateneingabe'!F16="","",'2. Dateneingabe'!F16)</f>
        <v xml:space="preserve"> [t CO2e/t]</v>
      </c>
      <c r="G16" s="27" t="str">
        <f>IF('2. Dateneingabe'!G16="","",'2. Dateneingabe'!G16)</f>
        <v/>
      </c>
      <c r="H16" s="27" t="str">
        <f>IF('2. Dateneingabe'!H16="","",'2. Dateneingabe'!H16)</f>
        <v/>
      </c>
      <c r="I16" s="169" t="str">
        <f>IF('2. Dateneingabe'!I16="","",'2. Dateneingabe'!I16)</f>
        <v/>
      </c>
      <c r="J16" s="169" t="str">
        <f>IF('2. Dateneingabe'!J16="","",'2. Dateneingabe'!J16)</f>
        <v>[t CO2e]</v>
      </c>
      <c r="K16" s="27" t="str">
        <f>IF('2. Dateneingabe'!K16="","",'2. Dateneingabe'!K16)</f>
        <v/>
      </c>
      <c r="L16" s="27" t="str">
        <f>IF('2. Dateneingabe'!L16="","",'2. Dateneingabe'!L16)</f>
        <v/>
      </c>
      <c r="M16" s="132" t="str">
        <f>IF('2. Dateneingabe'!M16="","",'2. Dateneingabe'!M16)</f>
        <v>[km]</v>
      </c>
      <c r="N16" s="169" t="str">
        <f>IF('2. Dateneingabe'!N16="","",'2. Dateneingabe'!N16)</f>
        <v>[t CO2e]</v>
      </c>
    </row>
    <row r="17" spans="2:14" x14ac:dyDescent="0.25">
      <c r="B17" s="1" t="str">
        <f>IF('2. Dateneingabe'!B17="","",'2. Dateneingabe'!B17)</f>
        <v/>
      </c>
      <c r="C17" s="217" t="str">
        <f>IF('2. Dateneingabe'!C17="","",'2. Dateneingabe'!C17)</f>
        <v/>
      </c>
      <c r="D17" s="218" t="str">
        <f>IF('2. Dateneingabe'!D17="","",'2. Dateneingabe'!D17)</f>
        <v/>
      </c>
      <c r="E17" s="170" t="str">
        <f>IF('2. Dateneingabe'!E17="","",'2. Dateneingabe'!E17)</f>
        <v>*</v>
      </c>
      <c r="F17" s="138">
        <f>IF('2. Dateneingabe'!F17="","",'2. Dateneingabe'!F17)</f>
        <v>0</v>
      </c>
      <c r="G17" s="36" t="str">
        <f>IF('2. Dateneingabe'!G17="","",'2. Dateneingabe'!G17)</f>
        <v>:</v>
      </c>
      <c r="H17" s="183">
        <f>IF('2. Dateneingabe'!H17="","",'2. Dateneingabe'!H17)</f>
        <v>3</v>
      </c>
      <c r="I17" s="170" t="str">
        <f>IF('2. Dateneingabe'!I17="","",'2. Dateneingabe'!I17)</f>
        <v>=</v>
      </c>
      <c r="J17" s="181">
        <f>IF('2. Dateneingabe'!J17="","",'2. Dateneingabe'!J17)</f>
        <v>0</v>
      </c>
      <c r="K17" s="1" t="str">
        <f>IF('2. Dateneingabe'!K17="","",'2. Dateneingabe'!K17)</f>
        <v/>
      </c>
      <c r="L17" s="217" t="str">
        <f>IF('2. Dateneingabe'!L17="","",'2. Dateneingabe'!L17)</f>
        <v/>
      </c>
      <c r="M17" s="218" t="str">
        <f>IF('2. Dateneingabe'!M17="","",'2. Dateneingabe'!M17)</f>
        <v/>
      </c>
      <c r="N17" s="181">
        <f>IF('2. Dateneingabe'!N17="","",'2. Dateneingabe'!N17)</f>
        <v>0</v>
      </c>
    </row>
    <row r="18" spans="2:14" x14ac:dyDescent="0.25">
      <c r="B18" s="1" t="str">
        <f>IF('2. Dateneingabe'!B18="","",'2. Dateneingabe'!B18)</f>
        <v/>
      </c>
      <c r="C18" s="217" t="str">
        <f>IF('2. Dateneingabe'!C18="","",'2. Dateneingabe'!C18)</f>
        <v/>
      </c>
      <c r="D18" s="218" t="str">
        <f>IF('2. Dateneingabe'!D18="","",'2. Dateneingabe'!D18)</f>
        <v/>
      </c>
      <c r="E18" s="170" t="str">
        <f>IF('2. Dateneingabe'!E18="","",'2. Dateneingabe'!E18)</f>
        <v>*</v>
      </c>
      <c r="F18" s="138">
        <f>IF('2. Dateneingabe'!F18="","",'2. Dateneingabe'!F18)</f>
        <v>0</v>
      </c>
      <c r="G18" s="132" t="str">
        <f>IF('2. Dateneingabe'!G18="","",'2. Dateneingabe'!G18)</f>
        <v>:</v>
      </c>
      <c r="H18" s="183">
        <f>IF('2. Dateneingabe'!H18="","",'2. Dateneingabe'!H18)</f>
        <v>3</v>
      </c>
      <c r="I18" s="170" t="str">
        <f>IF('2. Dateneingabe'!I18="","",'2. Dateneingabe'!I18)</f>
        <v>=</v>
      </c>
      <c r="J18" s="181">
        <f>IF('2. Dateneingabe'!J18="","",'2. Dateneingabe'!J18)</f>
        <v>0</v>
      </c>
      <c r="K18" s="1" t="str">
        <f>IF('2. Dateneingabe'!K18="","",'2. Dateneingabe'!K18)</f>
        <v/>
      </c>
      <c r="L18" s="217" t="str">
        <f>IF('2. Dateneingabe'!L18="","",'2. Dateneingabe'!L18)</f>
        <v/>
      </c>
      <c r="M18" s="218" t="str">
        <f>IF('2. Dateneingabe'!M18="","",'2. Dateneingabe'!M18)</f>
        <v/>
      </c>
      <c r="N18" s="181">
        <f>IF('2. Dateneingabe'!N18="","",'2. Dateneingabe'!N18)</f>
        <v>0</v>
      </c>
    </row>
    <row r="19" spans="2:14" x14ac:dyDescent="0.25">
      <c r="B19" s="1" t="str">
        <f>IF('2. Dateneingabe'!B19="","",'2. Dateneingabe'!B19)</f>
        <v/>
      </c>
      <c r="C19" s="217" t="str">
        <f>IF('2. Dateneingabe'!C19="","",'2. Dateneingabe'!C19)</f>
        <v/>
      </c>
      <c r="D19" s="218" t="str">
        <f>IF('2. Dateneingabe'!D19="","",'2. Dateneingabe'!D19)</f>
        <v/>
      </c>
      <c r="E19" s="170" t="str">
        <f>IF('2. Dateneingabe'!E19="","",'2. Dateneingabe'!E19)</f>
        <v>*</v>
      </c>
      <c r="F19" s="138">
        <f>IF('2. Dateneingabe'!F19="","",'2. Dateneingabe'!F19)</f>
        <v>0</v>
      </c>
      <c r="G19" s="132" t="str">
        <f>IF('2. Dateneingabe'!G19="","",'2. Dateneingabe'!G19)</f>
        <v>:</v>
      </c>
      <c r="H19" s="183">
        <f>IF('2. Dateneingabe'!H19="","",'2. Dateneingabe'!H19)</f>
        <v>3</v>
      </c>
      <c r="I19" s="170" t="str">
        <f>IF('2. Dateneingabe'!I19="","",'2. Dateneingabe'!I19)</f>
        <v>=</v>
      </c>
      <c r="J19" s="181">
        <f>IF('2. Dateneingabe'!J19="","",'2. Dateneingabe'!J19)</f>
        <v>0</v>
      </c>
      <c r="K19" s="1" t="str">
        <f>IF('2. Dateneingabe'!K19="","",'2. Dateneingabe'!K19)</f>
        <v/>
      </c>
      <c r="L19" s="217" t="str">
        <f>IF('2. Dateneingabe'!L19="","",'2. Dateneingabe'!L19)</f>
        <v/>
      </c>
      <c r="M19" s="218" t="str">
        <f>IF('2. Dateneingabe'!M19="","",'2. Dateneingabe'!M19)</f>
        <v/>
      </c>
      <c r="N19" s="181">
        <f>IF('2. Dateneingabe'!N19="","",'2. Dateneingabe'!N19)</f>
        <v>0</v>
      </c>
    </row>
    <row r="20" spans="2:14" x14ac:dyDescent="0.25">
      <c r="B20" s="1" t="str">
        <f>IF('2. Dateneingabe'!B20="","",'2. Dateneingabe'!B20)</f>
        <v/>
      </c>
      <c r="C20" s="217" t="str">
        <f>IF('2. Dateneingabe'!C20="","",'2. Dateneingabe'!C20)</f>
        <v/>
      </c>
      <c r="D20" s="218" t="str">
        <f>IF('2. Dateneingabe'!D20="","",'2. Dateneingabe'!D20)</f>
        <v/>
      </c>
      <c r="E20" s="170" t="str">
        <f>IF('2. Dateneingabe'!E20="","",'2. Dateneingabe'!E20)</f>
        <v>*</v>
      </c>
      <c r="F20" s="138">
        <f>IF('2. Dateneingabe'!F20="","",'2. Dateneingabe'!F20)</f>
        <v>0</v>
      </c>
      <c r="G20" s="132" t="str">
        <f>IF('2. Dateneingabe'!G20="","",'2. Dateneingabe'!G20)</f>
        <v>:</v>
      </c>
      <c r="H20" s="183">
        <f>IF('2. Dateneingabe'!H20="","",'2. Dateneingabe'!H20)</f>
        <v>3</v>
      </c>
      <c r="I20" s="170" t="str">
        <f>IF('2. Dateneingabe'!I20="","",'2. Dateneingabe'!I20)</f>
        <v>=</v>
      </c>
      <c r="J20" s="181">
        <f>IF('2. Dateneingabe'!J20="","",'2. Dateneingabe'!J20)</f>
        <v>0</v>
      </c>
      <c r="K20" s="1" t="str">
        <f>IF('2. Dateneingabe'!K20="","",'2. Dateneingabe'!K20)</f>
        <v/>
      </c>
      <c r="L20" s="217" t="str">
        <f>IF('2. Dateneingabe'!L20="","",'2. Dateneingabe'!L20)</f>
        <v/>
      </c>
      <c r="M20" s="218" t="str">
        <f>IF('2. Dateneingabe'!M20="","",'2. Dateneingabe'!M20)</f>
        <v/>
      </c>
      <c r="N20" s="181">
        <f>IF('2. Dateneingabe'!N20="","",'2. Dateneingabe'!N20)</f>
        <v>0</v>
      </c>
    </row>
    <row r="21" spans="2:14" x14ac:dyDescent="0.25">
      <c r="B21" s="1" t="str">
        <f>IF('2. Dateneingabe'!B21="","",'2. Dateneingabe'!B21)</f>
        <v/>
      </c>
      <c r="C21" s="217" t="str">
        <f>IF('2. Dateneingabe'!C21="","",'2. Dateneingabe'!C21)</f>
        <v/>
      </c>
      <c r="D21" s="218" t="str">
        <f>IF('2. Dateneingabe'!D21="","",'2. Dateneingabe'!D21)</f>
        <v/>
      </c>
      <c r="E21" s="170" t="str">
        <f>IF('2. Dateneingabe'!E21="","",'2. Dateneingabe'!E21)</f>
        <v>*</v>
      </c>
      <c r="F21" s="138">
        <f>IF('2. Dateneingabe'!F21="","",'2. Dateneingabe'!F21)</f>
        <v>0</v>
      </c>
      <c r="G21" s="36" t="str">
        <f>IF('2. Dateneingabe'!G21="","",'2. Dateneingabe'!G21)</f>
        <v>:</v>
      </c>
      <c r="H21" s="183">
        <f>IF('2. Dateneingabe'!H21="","",'2. Dateneingabe'!H21)</f>
        <v>3</v>
      </c>
      <c r="I21" s="170" t="str">
        <f>IF('2. Dateneingabe'!I21="","",'2. Dateneingabe'!I21)</f>
        <v>=</v>
      </c>
      <c r="J21" s="181">
        <f>IF('2. Dateneingabe'!J21="","",'2. Dateneingabe'!J21)</f>
        <v>0</v>
      </c>
      <c r="K21" s="1" t="str">
        <f>IF('2. Dateneingabe'!K21="","",'2. Dateneingabe'!K21)</f>
        <v/>
      </c>
      <c r="L21" s="217" t="str">
        <f>IF('2. Dateneingabe'!L21="","",'2. Dateneingabe'!L21)</f>
        <v/>
      </c>
      <c r="M21" s="218" t="str">
        <f>IF('2. Dateneingabe'!M21="","",'2. Dateneingabe'!M21)</f>
        <v/>
      </c>
      <c r="N21" s="181">
        <f>IF('2. Dateneingabe'!N21="","",'2. Dateneingabe'!N21)</f>
        <v>0</v>
      </c>
    </row>
    <row r="22" spans="2:14" x14ac:dyDescent="0.25">
      <c r="B22" s="1" t="str">
        <f>IF('2. Dateneingabe'!B22="","",'2. Dateneingabe'!B22)</f>
        <v/>
      </c>
      <c r="C22" s="217" t="str">
        <f>IF('2. Dateneingabe'!C22="","",'2. Dateneingabe'!C22)</f>
        <v/>
      </c>
      <c r="D22" s="218" t="str">
        <f>IF('2. Dateneingabe'!D22="","",'2. Dateneingabe'!D22)</f>
        <v/>
      </c>
      <c r="E22" s="170" t="str">
        <f>IF('2. Dateneingabe'!E22="","",'2. Dateneingabe'!E22)</f>
        <v>*</v>
      </c>
      <c r="F22" s="138">
        <f>IF('2. Dateneingabe'!F22="","",'2. Dateneingabe'!F22)</f>
        <v>0</v>
      </c>
      <c r="G22" s="36" t="str">
        <f>IF('2. Dateneingabe'!G22="","",'2. Dateneingabe'!G22)</f>
        <v>:</v>
      </c>
      <c r="H22" s="183">
        <f>IF('2. Dateneingabe'!H22="","",'2. Dateneingabe'!H22)</f>
        <v>3</v>
      </c>
      <c r="I22" s="170" t="str">
        <f>IF('2. Dateneingabe'!I22="","",'2. Dateneingabe'!I22)</f>
        <v>=</v>
      </c>
      <c r="J22" s="181">
        <f>IF('2. Dateneingabe'!J22="","",'2. Dateneingabe'!J22)</f>
        <v>0</v>
      </c>
      <c r="K22" s="1" t="str">
        <f>IF('2. Dateneingabe'!K22="","",'2. Dateneingabe'!K22)</f>
        <v/>
      </c>
      <c r="L22" s="217" t="str">
        <f>IF('2. Dateneingabe'!L22="","",'2. Dateneingabe'!L22)</f>
        <v/>
      </c>
      <c r="M22" s="218" t="str">
        <f>IF('2. Dateneingabe'!M22="","",'2. Dateneingabe'!M22)</f>
        <v/>
      </c>
      <c r="N22" s="181">
        <f>IF('2. Dateneingabe'!N22="","",'2. Dateneingabe'!N22)</f>
        <v>0</v>
      </c>
    </row>
    <row r="23" spans="2:14" x14ac:dyDescent="0.25">
      <c r="B23" s="1" t="str">
        <f>IF('2. Dateneingabe'!B23="","",'2. Dateneingabe'!B23)</f>
        <v/>
      </c>
      <c r="C23" s="217" t="str">
        <f>IF('2. Dateneingabe'!C23="","",'2. Dateneingabe'!C23)</f>
        <v/>
      </c>
      <c r="D23" s="218" t="str">
        <f>IF('2. Dateneingabe'!D23="","",'2. Dateneingabe'!D23)</f>
        <v/>
      </c>
      <c r="E23" s="170" t="str">
        <f>IF('2. Dateneingabe'!E23="","",'2. Dateneingabe'!E23)</f>
        <v>*</v>
      </c>
      <c r="F23" s="138">
        <f>IF('2. Dateneingabe'!F23="","",'2. Dateneingabe'!F23)</f>
        <v>0</v>
      </c>
      <c r="G23" s="132" t="str">
        <f>IF('2. Dateneingabe'!G23="","",'2. Dateneingabe'!G23)</f>
        <v>:</v>
      </c>
      <c r="H23" s="183">
        <f>IF('2. Dateneingabe'!H23="","",'2. Dateneingabe'!H23)</f>
        <v>3</v>
      </c>
      <c r="I23" s="170" t="str">
        <f>IF('2. Dateneingabe'!I23="","",'2. Dateneingabe'!I23)</f>
        <v>=</v>
      </c>
      <c r="J23" s="181">
        <f>IF('2. Dateneingabe'!J23="","",'2. Dateneingabe'!J23)</f>
        <v>0</v>
      </c>
      <c r="K23" s="1" t="str">
        <f>IF('2. Dateneingabe'!K23="","",'2. Dateneingabe'!K23)</f>
        <v/>
      </c>
      <c r="L23" s="217" t="str">
        <f>IF('2. Dateneingabe'!L23="","",'2. Dateneingabe'!L23)</f>
        <v/>
      </c>
      <c r="M23" s="218" t="str">
        <f>IF('2. Dateneingabe'!M23="","",'2. Dateneingabe'!M23)</f>
        <v/>
      </c>
      <c r="N23" s="181">
        <f>IF('2. Dateneingabe'!N23="","",'2. Dateneingabe'!N23)</f>
        <v>0</v>
      </c>
    </row>
    <row r="24" spans="2:14" x14ac:dyDescent="0.25">
      <c r="B24" s="1" t="str">
        <f>IF('2. Dateneingabe'!B24="","",'2. Dateneingabe'!B24)</f>
        <v/>
      </c>
      <c r="C24" s="217" t="str">
        <f>IF('2. Dateneingabe'!C24="","",'2. Dateneingabe'!C24)</f>
        <v/>
      </c>
      <c r="D24" s="218" t="str">
        <f>IF('2. Dateneingabe'!D24="","",'2. Dateneingabe'!D24)</f>
        <v/>
      </c>
      <c r="E24" s="170" t="str">
        <f>IF('2. Dateneingabe'!E24="","",'2. Dateneingabe'!E24)</f>
        <v>*</v>
      </c>
      <c r="F24" s="138">
        <f>IF('2. Dateneingabe'!F24="","",'2. Dateneingabe'!F24)</f>
        <v>0</v>
      </c>
      <c r="G24" s="132" t="str">
        <f>IF('2. Dateneingabe'!G24="","",'2. Dateneingabe'!G24)</f>
        <v>:</v>
      </c>
      <c r="H24" s="183">
        <f>IF('2. Dateneingabe'!H24="","",'2. Dateneingabe'!H24)</f>
        <v>3</v>
      </c>
      <c r="I24" s="170" t="str">
        <f>IF('2. Dateneingabe'!I24="","",'2. Dateneingabe'!I24)</f>
        <v>=</v>
      </c>
      <c r="J24" s="181">
        <f>IF('2. Dateneingabe'!J24="","",'2. Dateneingabe'!J24)</f>
        <v>0</v>
      </c>
      <c r="K24" s="1" t="str">
        <f>IF('2. Dateneingabe'!K24="","",'2. Dateneingabe'!K24)</f>
        <v/>
      </c>
      <c r="L24" s="217" t="str">
        <f>IF('2. Dateneingabe'!L24="","",'2. Dateneingabe'!L24)</f>
        <v/>
      </c>
      <c r="M24" s="218" t="str">
        <f>IF('2. Dateneingabe'!M24="","",'2. Dateneingabe'!M24)</f>
        <v/>
      </c>
      <c r="N24" s="181">
        <f>IF('2. Dateneingabe'!N24="","",'2. Dateneingabe'!N24)</f>
        <v>0</v>
      </c>
    </row>
    <row r="25" spans="2:14" x14ac:dyDescent="0.25">
      <c r="B25" s="1" t="str">
        <f>IF('2. Dateneingabe'!B25="","",'2. Dateneingabe'!B25)</f>
        <v/>
      </c>
      <c r="C25" s="217" t="str">
        <f>IF('2. Dateneingabe'!C25="","",'2. Dateneingabe'!C25)</f>
        <v/>
      </c>
      <c r="D25" s="218" t="str">
        <f>IF('2. Dateneingabe'!D25="","",'2. Dateneingabe'!D25)</f>
        <v/>
      </c>
      <c r="E25" s="170" t="str">
        <f>IF('2. Dateneingabe'!E25="","",'2. Dateneingabe'!E25)</f>
        <v>*</v>
      </c>
      <c r="F25" s="138">
        <f>IF('2. Dateneingabe'!F25="","",'2. Dateneingabe'!F25)</f>
        <v>0</v>
      </c>
      <c r="G25" s="132" t="str">
        <f>IF('2. Dateneingabe'!G25="","",'2. Dateneingabe'!G25)</f>
        <v>:</v>
      </c>
      <c r="H25" s="183">
        <f>IF('2. Dateneingabe'!H25="","",'2. Dateneingabe'!H25)</f>
        <v>3</v>
      </c>
      <c r="I25" s="170" t="str">
        <f>IF('2. Dateneingabe'!I25="","",'2. Dateneingabe'!I25)</f>
        <v>=</v>
      </c>
      <c r="J25" s="181">
        <f>IF('2. Dateneingabe'!J25="","",'2. Dateneingabe'!J25)</f>
        <v>0</v>
      </c>
      <c r="K25" s="1" t="str">
        <f>IF('2. Dateneingabe'!K25="","",'2. Dateneingabe'!K25)</f>
        <v/>
      </c>
      <c r="L25" s="217" t="str">
        <f>IF('2. Dateneingabe'!L25="","",'2. Dateneingabe'!L25)</f>
        <v/>
      </c>
      <c r="M25" s="218" t="str">
        <f>IF('2. Dateneingabe'!M25="","",'2. Dateneingabe'!M25)</f>
        <v/>
      </c>
      <c r="N25" s="181">
        <f>IF('2. Dateneingabe'!N25="","",'2. Dateneingabe'!N25)</f>
        <v>0</v>
      </c>
    </row>
    <row r="26" spans="2:14" x14ac:dyDescent="0.25">
      <c r="B26" s="1" t="str">
        <f>IF('2. Dateneingabe'!B26="","",'2. Dateneingabe'!B26)</f>
        <v/>
      </c>
      <c r="C26" s="217" t="str">
        <f>IF('2. Dateneingabe'!C26="","",'2. Dateneingabe'!C26)</f>
        <v/>
      </c>
      <c r="D26" s="218" t="str">
        <f>IF('2. Dateneingabe'!D26="","",'2. Dateneingabe'!D26)</f>
        <v/>
      </c>
      <c r="E26" s="170" t="str">
        <f>IF('2. Dateneingabe'!E26="","",'2. Dateneingabe'!E26)</f>
        <v>*</v>
      </c>
      <c r="F26" s="138">
        <f>IF('2. Dateneingabe'!F26="","",'2. Dateneingabe'!F26)</f>
        <v>0</v>
      </c>
      <c r="G26" s="132" t="str">
        <f>IF('2. Dateneingabe'!G26="","",'2. Dateneingabe'!G26)</f>
        <v>:</v>
      </c>
      <c r="H26" s="183">
        <f>IF('2. Dateneingabe'!H26="","",'2. Dateneingabe'!H26)</f>
        <v>3</v>
      </c>
      <c r="I26" s="170" t="str">
        <f>IF('2. Dateneingabe'!I26="","",'2. Dateneingabe'!I26)</f>
        <v>=</v>
      </c>
      <c r="J26" s="181">
        <f>IF('2. Dateneingabe'!J26="","",'2. Dateneingabe'!J26)</f>
        <v>0</v>
      </c>
      <c r="K26" s="1" t="str">
        <f>IF('2. Dateneingabe'!K26="","",'2. Dateneingabe'!K26)</f>
        <v/>
      </c>
      <c r="L26" s="217" t="str">
        <f>IF('2. Dateneingabe'!L26="","",'2. Dateneingabe'!L26)</f>
        <v/>
      </c>
      <c r="M26" s="218" t="str">
        <f>IF('2. Dateneingabe'!M26="","",'2. Dateneingabe'!M26)</f>
        <v/>
      </c>
      <c r="N26" s="181">
        <f>IF('2. Dateneingabe'!N26="","",'2. Dateneingabe'!N26)</f>
        <v>0</v>
      </c>
    </row>
    <row r="27" spans="2:14" ht="14.4" thickBot="1" x14ac:dyDescent="0.3">
      <c r="B27" s="1" t="str">
        <f>IF('2. Dateneingabe'!B27="","",'2. Dateneingabe'!B27)</f>
        <v/>
      </c>
      <c r="C27" s="38" t="str">
        <f>IF('2. Dateneingabe'!C27="","",'2. Dateneingabe'!C27)</f>
        <v/>
      </c>
      <c r="D27" s="38" t="str">
        <f>IF('2. Dateneingabe'!D27="","",'2. Dateneingabe'!D27)</f>
        <v/>
      </c>
      <c r="E27" s="38" t="str">
        <f>IF('2. Dateneingabe'!E27="","",'2. Dateneingabe'!E27)</f>
        <v/>
      </c>
      <c r="F27" s="38" t="str">
        <f>IF('2. Dateneingabe'!F27="","",'2. Dateneingabe'!F27)</f>
        <v/>
      </c>
      <c r="G27" s="38" t="str">
        <f>IF('2. Dateneingabe'!G27="","",'2. Dateneingabe'!G27)</f>
        <v/>
      </c>
      <c r="H27" s="38" t="str">
        <f>IF('2. Dateneingabe'!H27="","",'2. Dateneingabe'!H27)</f>
        <v/>
      </c>
      <c r="I27" s="38" t="str">
        <f>IF('2. Dateneingabe'!I27="","",'2. Dateneingabe'!I27)</f>
        <v/>
      </c>
      <c r="J27" s="38" t="str">
        <f>IF('2. Dateneingabe'!J27="","",'2. Dateneingabe'!J27)</f>
        <v/>
      </c>
      <c r="K27" s="38" t="str">
        <f>IF('2. Dateneingabe'!K27="","",'2. Dateneingabe'!K27)</f>
        <v/>
      </c>
      <c r="L27" s="38" t="str">
        <f>IF('2. Dateneingabe'!L27="","",'2. Dateneingabe'!L27)</f>
        <v/>
      </c>
      <c r="M27" s="38" t="str">
        <f>IF('2. Dateneingabe'!M27="","",'2. Dateneingabe'!M27)</f>
        <v/>
      </c>
      <c r="N27" s="38" t="str">
        <f>IF('2. Dateneingabe'!N27="","",'2. Dateneingabe'!N27)</f>
        <v/>
      </c>
    </row>
    <row r="28" spans="2:14" ht="14.4" thickTop="1" x14ac:dyDescent="0.25">
      <c r="B28" s="1" t="str">
        <f>IF('2. Dateneingabe'!B28="","",'2. Dateneingabe'!B28)</f>
        <v/>
      </c>
      <c r="C28" s="1" t="str">
        <f>IF('2. Dateneingabe'!C28="","",'2. Dateneingabe'!C28)</f>
        <v/>
      </c>
      <c r="D28" s="1" t="str">
        <f>IF('2. Dateneingabe'!D28="","",'2. Dateneingabe'!D28)</f>
        <v/>
      </c>
      <c r="E28" s="1" t="str">
        <f>IF('2. Dateneingabe'!E28="","",'2. Dateneingabe'!E28)</f>
        <v/>
      </c>
      <c r="F28" s="1" t="str">
        <f>IF('2. Dateneingabe'!F28="","",'2. Dateneingabe'!F28)</f>
        <v/>
      </c>
      <c r="G28" s="1" t="str">
        <f>IF('2. Dateneingabe'!G28="","",'2. Dateneingabe'!G28)</f>
        <v/>
      </c>
      <c r="I28" s="69" t="str">
        <f>IF('2. Dateneingabe'!I28="","",'2. Dateneingabe'!I28)</f>
        <v>Summe</v>
      </c>
      <c r="J28" s="181">
        <f>IF('2. Dateneingabe'!J28="","",'2. Dateneingabe'!J28)</f>
        <v>0</v>
      </c>
      <c r="K28" s="1" t="str">
        <f>IF('2. Dateneingabe'!K28="","",'2. Dateneingabe'!K28)</f>
        <v/>
      </c>
      <c r="L28" s="1" t="str">
        <f>IF('2. Dateneingabe'!L28="","",'2. Dateneingabe'!L28)</f>
        <v/>
      </c>
      <c r="M28" s="69" t="str">
        <f>IF('2. Dateneingabe'!M28="","",'2. Dateneingabe'!M28)</f>
        <v>Summe</v>
      </c>
      <c r="N28" s="181">
        <f>IF('2. Dateneingabe'!N28="","",'2. Dateneingabe'!N28)</f>
        <v>0</v>
      </c>
    </row>
    <row r="29" spans="2:14" ht="28.05" customHeight="1" x14ac:dyDescent="0.25">
      <c r="B29" s="1" t="str">
        <f>IF('2. Dateneingabe'!B29="","",'2. Dateneingabe'!B29)</f>
        <v/>
      </c>
      <c r="C29" s="1" t="str">
        <f>IF('2. Dateneingabe'!C29="","",'2. Dateneingabe'!C29)</f>
        <v/>
      </c>
      <c r="D29" s="1" t="str">
        <f>IF('2. Dateneingabe'!D29="","",'2. Dateneingabe'!D29)</f>
        <v/>
      </c>
      <c r="E29" s="1" t="str">
        <f>IF('2. Dateneingabe'!E29="","",'2. Dateneingabe'!E29)</f>
        <v/>
      </c>
      <c r="F29" s="1" t="str">
        <f>IF('2. Dateneingabe'!F29="","",'2. Dateneingabe'!F29)</f>
        <v/>
      </c>
      <c r="G29" s="31" t="str">
        <f>IF('2. Dateneingabe'!G29="","",'2. Dateneingabe'!G29)</f>
        <v/>
      </c>
      <c r="H29" s="39" t="str">
        <f>IF('2. Dateneingabe'!H29="","",'2. Dateneingabe'!H29)</f>
        <v/>
      </c>
      <c r="I29" s="1" t="str">
        <f>IF('2. Dateneingabe'!I29="","",'2. Dateneingabe'!I29)</f>
        <v/>
      </c>
      <c r="J29" s="1" t="str">
        <f>IF('2. Dateneingabe'!J29="","",'2. Dateneingabe'!J29)</f>
        <v/>
      </c>
      <c r="K29" s="1" t="str">
        <f>IF('2. Dateneingabe'!K29="","",'2. Dateneingabe'!K29)</f>
        <v/>
      </c>
      <c r="L29" s="1" t="str">
        <f>IF('2. Dateneingabe'!L29="","",'2. Dateneingabe'!L29)</f>
        <v/>
      </c>
      <c r="M29" s="1" t="str">
        <f>IF('2. Dateneingabe'!M29="","",'2. Dateneingabe'!M29)</f>
        <v/>
      </c>
      <c r="N29" s="1" t="str">
        <f>IF('2. Dateneingabe'!N29="","",'2. Dateneingabe'!N29)</f>
        <v/>
      </c>
    </row>
    <row r="30" spans="2:14" ht="25.05" customHeight="1" x14ac:dyDescent="0.25">
      <c r="B30" s="63" t="str">
        <f>IF('2. Dateneingabe'!B30="","",'2. Dateneingabe'!B30)</f>
        <v>II) Verändert sich die Menge oder Zusammensetzung für im Unternehmen benötigte Betriebsstoffe (z. B. Öle, Reinigungsmittel etc.)? (Scope 3.1 / 3.4)</v>
      </c>
      <c r="C30" s="60"/>
      <c r="D30" s="60"/>
      <c r="E30" s="60"/>
      <c r="F30" s="60"/>
      <c r="G30" s="60"/>
      <c r="H30" s="60"/>
      <c r="I30" s="62"/>
      <c r="J30" s="62"/>
      <c r="K30" s="62"/>
      <c r="L30" s="62"/>
      <c r="M30" s="62"/>
      <c r="N30" s="62"/>
    </row>
    <row r="31" spans="2:14" x14ac:dyDescent="0.25">
      <c r="B31" s="29" t="str">
        <f>IF('2. Dateneingabe'!B31="","",'2. Dateneingabe'!B31)</f>
        <v/>
      </c>
      <c r="C31" s="1" t="str">
        <f>IF('2. Dateneingabe'!C31="","",'2. Dateneingabe'!C31)</f>
        <v/>
      </c>
      <c r="D31" s="1" t="str">
        <f>IF('2. Dateneingabe'!D31="","",'2. Dateneingabe'!D31)</f>
        <v/>
      </c>
      <c r="E31" s="1" t="str">
        <f>IF('2. Dateneingabe'!E31="","",'2. Dateneingabe'!E31)</f>
        <v/>
      </c>
      <c r="F31" s="1" t="str">
        <f>IF('2. Dateneingabe'!F31="","",'2. Dateneingabe'!F31)</f>
        <v/>
      </c>
      <c r="G31" s="1" t="str">
        <f>IF('2. Dateneingabe'!G31="","",'2. Dateneingabe'!G31)</f>
        <v/>
      </c>
      <c r="H31" s="1" t="str">
        <f>IF('2. Dateneingabe'!H31="","",'2. Dateneingabe'!H31)</f>
        <v/>
      </c>
      <c r="I31" s="1" t="str">
        <f>IF('2. Dateneingabe'!I31="","",'2. Dateneingabe'!I31)</f>
        <v/>
      </c>
      <c r="J31" s="1" t="str">
        <f>IF('2. Dateneingabe'!J31="","",'2. Dateneingabe'!J31)</f>
        <v/>
      </c>
      <c r="K31" s="1" t="str">
        <f>IF('2. Dateneingabe'!K31="","",'2. Dateneingabe'!K31)</f>
        <v/>
      </c>
      <c r="L31" s="1" t="str">
        <f>IF('2. Dateneingabe'!L31="","",'2. Dateneingabe'!L31)</f>
        <v/>
      </c>
      <c r="M31" s="1" t="str">
        <f>IF('2. Dateneingabe'!M31="","",'2. Dateneingabe'!M31)</f>
        <v/>
      </c>
      <c r="N31" s="1" t="str">
        <f>IF('2. Dateneingabe'!N31="","",'2. Dateneingabe'!N31)</f>
        <v/>
      </c>
    </row>
    <row r="32" spans="2:14" ht="70.5" customHeight="1" x14ac:dyDescent="0.25">
      <c r="B32" s="40" t="str">
        <f>IF('2. Dateneingabe'!B32="","",'2. Dateneingabe'!B32)</f>
        <v/>
      </c>
      <c r="C32" s="247" t="str">
        <f>IF('2. Dateneingabe'!C32="","",'2. Dateneingabe'!C32)</f>
        <v>Eingesparte Menge pro Jahr (positiv) 
Zusätzliche Mengen (negativ)</v>
      </c>
      <c r="D32" s="247" t="str">
        <f>IF('2. Dateneingabe'!D32="","",'2. Dateneingabe'!D32)</f>
        <v/>
      </c>
      <c r="E32" s="168" t="str">
        <f>IF('2. Dateneingabe'!E32="","",'2. Dateneingabe'!E32)</f>
        <v/>
      </c>
      <c r="F32" s="168" t="str">
        <f>IF('2. Dateneingabe'!F32="","",'2. Dateneingabe'!F32)</f>
        <v>THG-Emissionsfaktor Vorkette</v>
      </c>
      <c r="G32" s="19" t="str">
        <f>IF('2. Dateneingabe'!G32="","",'2. Dateneingabe'!G32)</f>
        <v/>
      </c>
      <c r="H32" s="168" t="str">
        <f>IF('2. Dateneingabe'!H32="","",'2. Dateneingabe'!H32)</f>
        <v>Verteilungsfaktor bei einmaligen Einsparungen</v>
      </c>
      <c r="I32" s="168" t="str">
        <f>IF('2. Dateneingabe'!I32="","",'2. Dateneingabe'!I32)</f>
        <v/>
      </c>
      <c r="J32" s="168" t="str">
        <f>IF('2. Dateneingabe'!J32="","",'2. Dateneingabe'!J32)</f>
        <v>THG-Emissionen Vorkette</v>
      </c>
      <c r="K32" s="19" t="str">
        <f>IF('2. Dateneingabe'!K32="","",'2. Dateneingabe'!K32)</f>
        <v/>
      </c>
      <c r="L32" s="168" t="str">
        <f>IF('2. Dateneingabe'!L32="","",'2. Dateneingabe'!L32)</f>
        <v>Typisches Transportmittel für Anlieferung</v>
      </c>
      <c r="M32" s="168" t="str">
        <f>IF('2. Dateneingabe'!M32="","",'2. Dateneingabe'!M32)</f>
        <v xml:space="preserve">Typische Transport-entfernung </v>
      </c>
      <c r="N32" s="168" t="str">
        <f>IF('2. Dateneingabe'!N32="","",'2. Dateneingabe'!N32)</f>
        <v>THG-Emissionen (Transport)</v>
      </c>
    </row>
    <row r="33" spans="2:14" s="140" customFormat="1" ht="28.05" customHeight="1" x14ac:dyDescent="0.25">
      <c r="B33" s="27" t="str">
        <f>IF('2. Dateneingabe'!B33="","",'2. Dateneingabe'!B33)</f>
        <v/>
      </c>
      <c r="C33" s="246" t="str">
        <f>IF('2. Dateneingabe'!C33="","",'2. Dateneingabe'!C33)</f>
        <v>Betriebsstoff [t]</v>
      </c>
      <c r="D33" s="246" t="str">
        <f>IF('2. Dateneingabe'!D33="","",'2. Dateneingabe'!D33)</f>
        <v/>
      </c>
      <c r="E33" s="169" t="str">
        <f>IF('2. Dateneingabe'!E33="","",'2. Dateneingabe'!E33)</f>
        <v/>
      </c>
      <c r="F33" s="169" t="str">
        <f>IF('2. Dateneingabe'!F33="","",'2. Dateneingabe'!F33)</f>
        <v xml:space="preserve"> [t CO2e/t]</v>
      </c>
      <c r="G33" s="27" t="str">
        <f>IF('2. Dateneingabe'!G33="","",'2. Dateneingabe'!G33)</f>
        <v/>
      </c>
      <c r="H33" s="27" t="str">
        <f>IF('2. Dateneingabe'!H33="","",'2. Dateneingabe'!H33)</f>
        <v/>
      </c>
      <c r="I33" s="169" t="str">
        <f>IF('2. Dateneingabe'!I33="","",'2. Dateneingabe'!I33)</f>
        <v/>
      </c>
      <c r="J33" s="169" t="str">
        <f>IF('2. Dateneingabe'!J33="","",'2. Dateneingabe'!J33)</f>
        <v>[t CO2e]</v>
      </c>
      <c r="K33" s="27" t="str">
        <f>IF('2. Dateneingabe'!K33="","",'2. Dateneingabe'!K33)</f>
        <v/>
      </c>
      <c r="L33" s="27" t="str">
        <f>IF('2. Dateneingabe'!L33="","",'2. Dateneingabe'!L33)</f>
        <v/>
      </c>
      <c r="M33" s="132" t="str">
        <f>IF('2. Dateneingabe'!M33="","",'2. Dateneingabe'!M33)</f>
        <v>[km]</v>
      </c>
      <c r="N33" s="169" t="str">
        <f>IF('2. Dateneingabe'!N33="","",'2. Dateneingabe'!N33)</f>
        <v>[t CO2e]</v>
      </c>
    </row>
    <row r="34" spans="2:14" x14ac:dyDescent="0.25">
      <c r="B34" s="1" t="str">
        <f>IF('2. Dateneingabe'!B34="","",'2. Dateneingabe'!B34)</f>
        <v/>
      </c>
      <c r="C34" s="217" t="str">
        <f>IF('2. Dateneingabe'!C34="","",'2. Dateneingabe'!C34)</f>
        <v/>
      </c>
      <c r="D34" s="218" t="str">
        <f>IF('2. Dateneingabe'!D34="","",'2. Dateneingabe'!D34)</f>
        <v/>
      </c>
      <c r="E34" s="17" t="str">
        <f>IF('2. Dateneingabe'!E34="","",'2. Dateneingabe'!E34)</f>
        <v>*</v>
      </c>
      <c r="F34" s="138">
        <f>IF('2. Dateneingabe'!F34="","",'2. Dateneingabe'!F34)</f>
        <v>0</v>
      </c>
      <c r="G34" s="36" t="str">
        <f>IF('2. Dateneingabe'!G34="","",'2. Dateneingabe'!G34)</f>
        <v>:</v>
      </c>
      <c r="H34" s="183">
        <f>IF('2. Dateneingabe'!H34="","",'2. Dateneingabe'!H34)</f>
        <v>3</v>
      </c>
      <c r="I34" s="17" t="str">
        <f>IF('2. Dateneingabe'!I34="","",'2. Dateneingabe'!I34)</f>
        <v>=</v>
      </c>
      <c r="J34" s="181">
        <f>IF('2. Dateneingabe'!J34="","",'2. Dateneingabe'!J34)</f>
        <v>0</v>
      </c>
      <c r="K34" s="1" t="str">
        <f>IF('2. Dateneingabe'!K34="","",'2. Dateneingabe'!K34)</f>
        <v/>
      </c>
      <c r="L34" s="217" t="str">
        <f>IF('2. Dateneingabe'!L34="","",'2. Dateneingabe'!L34)</f>
        <v/>
      </c>
      <c r="M34" s="218" t="str">
        <f>IF('2. Dateneingabe'!M34="","",'2. Dateneingabe'!M34)</f>
        <v/>
      </c>
      <c r="N34" s="181">
        <f>IF('2. Dateneingabe'!N34="","",'2. Dateneingabe'!N34)</f>
        <v>0</v>
      </c>
    </row>
    <row r="35" spans="2:14" x14ac:dyDescent="0.25">
      <c r="B35" s="1" t="str">
        <f>IF('2. Dateneingabe'!B35="","",'2. Dateneingabe'!B35)</f>
        <v/>
      </c>
      <c r="C35" s="217" t="str">
        <f>IF('2. Dateneingabe'!C35="","",'2. Dateneingabe'!C35)</f>
        <v/>
      </c>
      <c r="D35" s="218" t="str">
        <f>IF('2. Dateneingabe'!D35="","",'2. Dateneingabe'!D35)</f>
        <v/>
      </c>
      <c r="E35" s="17" t="str">
        <f>IF('2. Dateneingabe'!E35="","",'2. Dateneingabe'!E35)</f>
        <v>*</v>
      </c>
      <c r="F35" s="138">
        <f>IF('2. Dateneingabe'!F35="","",'2. Dateneingabe'!F35)</f>
        <v>0</v>
      </c>
      <c r="G35" s="132" t="str">
        <f>IF('2. Dateneingabe'!G35="","",'2. Dateneingabe'!G35)</f>
        <v>:</v>
      </c>
      <c r="H35" s="183">
        <f>IF('2. Dateneingabe'!H35="","",'2. Dateneingabe'!H35)</f>
        <v>3</v>
      </c>
      <c r="I35" s="17" t="str">
        <f>IF('2. Dateneingabe'!I35="","",'2. Dateneingabe'!I35)</f>
        <v>=</v>
      </c>
      <c r="J35" s="181">
        <f>IF('2. Dateneingabe'!J35="","",'2. Dateneingabe'!J35)</f>
        <v>0</v>
      </c>
      <c r="K35" s="1" t="str">
        <f>IF('2. Dateneingabe'!K35="","",'2. Dateneingabe'!K35)</f>
        <v/>
      </c>
      <c r="L35" s="217" t="str">
        <f>IF('2. Dateneingabe'!L35="","",'2. Dateneingabe'!L35)</f>
        <v/>
      </c>
      <c r="M35" s="218" t="str">
        <f>IF('2. Dateneingabe'!M35="","",'2. Dateneingabe'!M35)</f>
        <v/>
      </c>
      <c r="N35" s="181">
        <f>IF('2. Dateneingabe'!N35="","",'2. Dateneingabe'!N35)</f>
        <v>0</v>
      </c>
    </row>
    <row r="36" spans="2:14" x14ac:dyDescent="0.25">
      <c r="B36" s="1" t="str">
        <f>IF('2. Dateneingabe'!B36="","",'2. Dateneingabe'!B36)</f>
        <v/>
      </c>
      <c r="C36" s="217" t="str">
        <f>IF('2. Dateneingabe'!C36="","",'2. Dateneingabe'!C36)</f>
        <v/>
      </c>
      <c r="D36" s="218" t="str">
        <f>IF('2. Dateneingabe'!D36="","",'2. Dateneingabe'!D36)</f>
        <v/>
      </c>
      <c r="E36" s="17" t="str">
        <f>IF('2. Dateneingabe'!E36="","",'2. Dateneingabe'!E36)</f>
        <v>*</v>
      </c>
      <c r="F36" s="138">
        <f>IF('2. Dateneingabe'!F36="","",'2. Dateneingabe'!F36)</f>
        <v>0</v>
      </c>
      <c r="G36" s="132" t="str">
        <f>IF('2. Dateneingabe'!G36="","",'2. Dateneingabe'!G36)</f>
        <v>:</v>
      </c>
      <c r="H36" s="183">
        <f>IF('2. Dateneingabe'!H36="","",'2. Dateneingabe'!H36)</f>
        <v>3</v>
      </c>
      <c r="I36" s="17" t="str">
        <f>IF('2. Dateneingabe'!I36="","",'2. Dateneingabe'!I36)</f>
        <v>=</v>
      </c>
      <c r="J36" s="181">
        <f>IF('2. Dateneingabe'!J36="","",'2. Dateneingabe'!J36)</f>
        <v>0</v>
      </c>
      <c r="K36" s="1" t="str">
        <f>IF('2. Dateneingabe'!K36="","",'2. Dateneingabe'!K36)</f>
        <v/>
      </c>
      <c r="L36" s="217" t="str">
        <f>IF('2. Dateneingabe'!L36="","",'2. Dateneingabe'!L36)</f>
        <v/>
      </c>
      <c r="M36" s="218" t="str">
        <f>IF('2. Dateneingabe'!M36="","",'2. Dateneingabe'!M36)</f>
        <v/>
      </c>
      <c r="N36" s="181">
        <f>IF('2. Dateneingabe'!N36="","",'2. Dateneingabe'!N36)</f>
        <v>0</v>
      </c>
    </row>
    <row r="37" spans="2:14" x14ac:dyDescent="0.25">
      <c r="B37" s="1" t="str">
        <f>IF('2. Dateneingabe'!B37="","",'2. Dateneingabe'!B37)</f>
        <v/>
      </c>
      <c r="C37" s="217" t="str">
        <f>IF('2. Dateneingabe'!C37="","",'2. Dateneingabe'!C37)</f>
        <v/>
      </c>
      <c r="D37" s="218" t="str">
        <f>IF('2. Dateneingabe'!D37="","",'2. Dateneingabe'!D37)</f>
        <v/>
      </c>
      <c r="E37" s="17" t="str">
        <f>IF('2. Dateneingabe'!E37="","",'2. Dateneingabe'!E37)</f>
        <v>*</v>
      </c>
      <c r="F37" s="138">
        <f>IF('2. Dateneingabe'!F37="","",'2. Dateneingabe'!F37)</f>
        <v>0</v>
      </c>
      <c r="G37" s="132" t="str">
        <f>IF('2. Dateneingabe'!G37="","",'2. Dateneingabe'!G37)</f>
        <v>:</v>
      </c>
      <c r="H37" s="183">
        <f>IF('2. Dateneingabe'!H37="","",'2. Dateneingabe'!H37)</f>
        <v>3</v>
      </c>
      <c r="I37" s="17" t="str">
        <f>IF('2. Dateneingabe'!I37="","",'2. Dateneingabe'!I37)</f>
        <v>=</v>
      </c>
      <c r="J37" s="181">
        <f>IF('2. Dateneingabe'!J37="","",'2. Dateneingabe'!J37)</f>
        <v>0</v>
      </c>
      <c r="K37" s="1" t="str">
        <f>IF('2. Dateneingabe'!K37="","",'2. Dateneingabe'!K37)</f>
        <v/>
      </c>
      <c r="L37" s="217" t="str">
        <f>IF('2. Dateneingabe'!L37="","",'2. Dateneingabe'!L37)</f>
        <v/>
      </c>
      <c r="M37" s="218" t="str">
        <f>IF('2. Dateneingabe'!M37="","",'2. Dateneingabe'!M37)</f>
        <v/>
      </c>
      <c r="N37" s="181">
        <f>IF('2. Dateneingabe'!N37="","",'2. Dateneingabe'!N37)</f>
        <v>0</v>
      </c>
    </row>
    <row r="38" spans="2:14" x14ac:dyDescent="0.25">
      <c r="B38" s="1" t="str">
        <f>IF('2. Dateneingabe'!B38="","",'2. Dateneingabe'!B38)</f>
        <v/>
      </c>
      <c r="C38" s="217" t="str">
        <f>IF('2. Dateneingabe'!C38="","",'2. Dateneingabe'!C38)</f>
        <v/>
      </c>
      <c r="D38" s="218" t="str">
        <f>IF('2. Dateneingabe'!D38="","",'2. Dateneingabe'!D38)</f>
        <v/>
      </c>
      <c r="E38" s="17" t="str">
        <f>IF('2. Dateneingabe'!E38="","",'2. Dateneingabe'!E38)</f>
        <v>*</v>
      </c>
      <c r="F38" s="138">
        <f>IF('2. Dateneingabe'!F38="","",'2. Dateneingabe'!F38)</f>
        <v>0</v>
      </c>
      <c r="G38" s="36" t="str">
        <f>IF('2. Dateneingabe'!G38="","",'2. Dateneingabe'!G38)</f>
        <v>:</v>
      </c>
      <c r="H38" s="183">
        <f>IF('2. Dateneingabe'!H38="","",'2. Dateneingabe'!H38)</f>
        <v>3</v>
      </c>
      <c r="I38" s="17" t="str">
        <f>IF('2. Dateneingabe'!I38="","",'2. Dateneingabe'!I38)</f>
        <v>=</v>
      </c>
      <c r="J38" s="181">
        <f>IF('2. Dateneingabe'!J38="","",'2. Dateneingabe'!J38)</f>
        <v>0</v>
      </c>
      <c r="K38" s="1" t="str">
        <f>IF('2. Dateneingabe'!K38="","",'2. Dateneingabe'!K38)</f>
        <v/>
      </c>
      <c r="L38" s="217" t="str">
        <f>IF('2. Dateneingabe'!L38="","",'2. Dateneingabe'!L38)</f>
        <v/>
      </c>
      <c r="M38" s="218" t="str">
        <f>IF('2. Dateneingabe'!M38="","",'2. Dateneingabe'!M38)</f>
        <v/>
      </c>
      <c r="N38" s="181">
        <f>IF('2. Dateneingabe'!N38="","",'2. Dateneingabe'!N38)</f>
        <v>0</v>
      </c>
    </row>
    <row r="39" spans="2:14" x14ac:dyDescent="0.25">
      <c r="B39" s="1" t="str">
        <f>IF('2. Dateneingabe'!B39="","",'2. Dateneingabe'!B39)</f>
        <v/>
      </c>
      <c r="C39" s="217" t="str">
        <f>IF('2. Dateneingabe'!C39="","",'2. Dateneingabe'!C39)</f>
        <v/>
      </c>
      <c r="D39" s="218" t="str">
        <f>IF('2. Dateneingabe'!D39="","",'2. Dateneingabe'!D39)</f>
        <v/>
      </c>
      <c r="E39" s="17" t="str">
        <f>IF('2. Dateneingabe'!E39="","",'2. Dateneingabe'!E39)</f>
        <v>*</v>
      </c>
      <c r="F39" s="138">
        <f>IF('2. Dateneingabe'!F39="","",'2. Dateneingabe'!F39)</f>
        <v>0</v>
      </c>
      <c r="G39" s="36" t="str">
        <f>IF('2. Dateneingabe'!G39="","",'2. Dateneingabe'!G39)</f>
        <v>:</v>
      </c>
      <c r="H39" s="183">
        <f>IF('2. Dateneingabe'!H39="","",'2. Dateneingabe'!H39)</f>
        <v>3</v>
      </c>
      <c r="I39" s="17" t="str">
        <f>IF('2. Dateneingabe'!I39="","",'2. Dateneingabe'!I39)</f>
        <v>=</v>
      </c>
      <c r="J39" s="181">
        <f>IF('2. Dateneingabe'!J39="","",'2. Dateneingabe'!J39)</f>
        <v>0</v>
      </c>
      <c r="K39" s="1" t="str">
        <f>IF('2. Dateneingabe'!K39="","",'2. Dateneingabe'!K39)</f>
        <v/>
      </c>
      <c r="L39" s="217" t="str">
        <f>IF('2. Dateneingabe'!L39="","",'2. Dateneingabe'!L39)</f>
        <v/>
      </c>
      <c r="M39" s="218" t="str">
        <f>IF('2. Dateneingabe'!M39="","",'2. Dateneingabe'!M39)</f>
        <v/>
      </c>
      <c r="N39" s="181">
        <f>IF('2. Dateneingabe'!N39="","",'2. Dateneingabe'!N39)</f>
        <v>0</v>
      </c>
    </row>
    <row r="40" spans="2:14" x14ac:dyDescent="0.25">
      <c r="B40" s="1" t="str">
        <f>IF('2. Dateneingabe'!B40="","",'2. Dateneingabe'!B40)</f>
        <v/>
      </c>
      <c r="C40" s="217" t="str">
        <f>IF('2. Dateneingabe'!C40="","",'2. Dateneingabe'!C40)</f>
        <v/>
      </c>
      <c r="D40" s="218" t="str">
        <f>IF('2. Dateneingabe'!D40="","",'2. Dateneingabe'!D40)</f>
        <v/>
      </c>
      <c r="E40" s="17" t="str">
        <f>IF('2. Dateneingabe'!E40="","",'2. Dateneingabe'!E40)</f>
        <v>*</v>
      </c>
      <c r="F40" s="138">
        <f>IF('2. Dateneingabe'!F40="","",'2. Dateneingabe'!F40)</f>
        <v>0</v>
      </c>
      <c r="G40" s="132" t="str">
        <f>IF('2. Dateneingabe'!G40="","",'2. Dateneingabe'!G40)</f>
        <v>:</v>
      </c>
      <c r="H40" s="183">
        <f>IF('2. Dateneingabe'!H40="","",'2. Dateneingabe'!H40)</f>
        <v>3</v>
      </c>
      <c r="I40" s="17" t="str">
        <f>IF('2. Dateneingabe'!I40="","",'2. Dateneingabe'!I40)</f>
        <v>=</v>
      </c>
      <c r="J40" s="181">
        <f>IF('2. Dateneingabe'!J40="","",'2. Dateneingabe'!J40)</f>
        <v>0</v>
      </c>
      <c r="K40" s="1" t="str">
        <f>IF('2. Dateneingabe'!K40="","",'2. Dateneingabe'!K40)</f>
        <v/>
      </c>
      <c r="L40" s="217" t="str">
        <f>IF('2. Dateneingabe'!L40="","",'2. Dateneingabe'!L40)</f>
        <v/>
      </c>
      <c r="M40" s="218" t="str">
        <f>IF('2. Dateneingabe'!M40="","",'2. Dateneingabe'!M40)</f>
        <v/>
      </c>
      <c r="N40" s="181">
        <f>IF('2. Dateneingabe'!N40="","",'2. Dateneingabe'!N40)</f>
        <v>0</v>
      </c>
    </row>
    <row r="41" spans="2:14" x14ac:dyDescent="0.25">
      <c r="B41" s="1" t="str">
        <f>IF('2. Dateneingabe'!B41="","",'2. Dateneingabe'!B41)</f>
        <v/>
      </c>
      <c r="C41" s="217" t="str">
        <f>IF('2. Dateneingabe'!C41="","",'2. Dateneingabe'!C41)</f>
        <v/>
      </c>
      <c r="D41" s="218" t="str">
        <f>IF('2. Dateneingabe'!D41="","",'2. Dateneingabe'!D41)</f>
        <v/>
      </c>
      <c r="E41" s="17" t="str">
        <f>IF('2. Dateneingabe'!E41="","",'2. Dateneingabe'!E41)</f>
        <v>*</v>
      </c>
      <c r="F41" s="138">
        <f>IF('2. Dateneingabe'!F41="","",'2. Dateneingabe'!F41)</f>
        <v>0</v>
      </c>
      <c r="G41" s="132" t="str">
        <f>IF('2. Dateneingabe'!G41="","",'2. Dateneingabe'!G41)</f>
        <v>:</v>
      </c>
      <c r="H41" s="183">
        <f>IF('2. Dateneingabe'!H41="","",'2. Dateneingabe'!H41)</f>
        <v>3</v>
      </c>
      <c r="I41" s="17" t="str">
        <f>IF('2. Dateneingabe'!I41="","",'2. Dateneingabe'!I41)</f>
        <v>=</v>
      </c>
      <c r="J41" s="181">
        <f>IF('2. Dateneingabe'!J41="","",'2. Dateneingabe'!J41)</f>
        <v>0</v>
      </c>
      <c r="K41" s="1" t="str">
        <f>IF('2. Dateneingabe'!K41="","",'2. Dateneingabe'!K41)</f>
        <v/>
      </c>
      <c r="L41" s="217" t="str">
        <f>IF('2. Dateneingabe'!L41="","",'2. Dateneingabe'!L41)</f>
        <v/>
      </c>
      <c r="M41" s="218" t="str">
        <f>IF('2. Dateneingabe'!M41="","",'2. Dateneingabe'!M41)</f>
        <v/>
      </c>
      <c r="N41" s="181">
        <f>IF('2. Dateneingabe'!N41="","",'2. Dateneingabe'!N41)</f>
        <v>0</v>
      </c>
    </row>
    <row r="42" spans="2:14" x14ac:dyDescent="0.25">
      <c r="B42" s="1" t="str">
        <f>IF('2. Dateneingabe'!B42="","",'2. Dateneingabe'!B42)</f>
        <v/>
      </c>
      <c r="C42" s="217" t="str">
        <f>IF('2. Dateneingabe'!C42="","",'2. Dateneingabe'!C42)</f>
        <v/>
      </c>
      <c r="D42" s="218" t="str">
        <f>IF('2. Dateneingabe'!D42="","",'2. Dateneingabe'!D42)</f>
        <v/>
      </c>
      <c r="E42" s="17" t="str">
        <f>IF('2. Dateneingabe'!E42="","",'2. Dateneingabe'!E42)</f>
        <v>*</v>
      </c>
      <c r="F42" s="138">
        <f>IF('2. Dateneingabe'!F42="","",'2. Dateneingabe'!F42)</f>
        <v>0</v>
      </c>
      <c r="G42" s="132" t="str">
        <f>IF('2. Dateneingabe'!G42="","",'2. Dateneingabe'!G42)</f>
        <v>:</v>
      </c>
      <c r="H42" s="183">
        <f>IF('2. Dateneingabe'!H42="","",'2. Dateneingabe'!H42)</f>
        <v>3</v>
      </c>
      <c r="I42" s="17" t="str">
        <f>IF('2. Dateneingabe'!I42="","",'2. Dateneingabe'!I42)</f>
        <v>=</v>
      </c>
      <c r="J42" s="181">
        <f>IF('2. Dateneingabe'!J42="","",'2. Dateneingabe'!J42)</f>
        <v>0</v>
      </c>
      <c r="K42" s="1" t="str">
        <f>IF('2. Dateneingabe'!K42="","",'2. Dateneingabe'!K42)</f>
        <v/>
      </c>
      <c r="L42" s="217" t="str">
        <f>IF('2. Dateneingabe'!L42="","",'2. Dateneingabe'!L42)</f>
        <v/>
      </c>
      <c r="M42" s="218" t="str">
        <f>IF('2. Dateneingabe'!M42="","",'2. Dateneingabe'!M42)</f>
        <v/>
      </c>
      <c r="N42" s="181">
        <f>IF('2. Dateneingabe'!N42="","",'2. Dateneingabe'!N42)</f>
        <v>0</v>
      </c>
    </row>
    <row r="43" spans="2:14" x14ac:dyDescent="0.25">
      <c r="B43" s="1" t="str">
        <f>IF('2. Dateneingabe'!B43="","",'2. Dateneingabe'!B43)</f>
        <v/>
      </c>
      <c r="C43" s="217" t="str">
        <f>IF('2. Dateneingabe'!C43="","",'2. Dateneingabe'!C43)</f>
        <v/>
      </c>
      <c r="D43" s="218" t="str">
        <f>IF('2. Dateneingabe'!D43="","",'2. Dateneingabe'!D43)</f>
        <v/>
      </c>
      <c r="E43" s="17" t="str">
        <f>IF('2. Dateneingabe'!E43="","",'2. Dateneingabe'!E43)</f>
        <v>*</v>
      </c>
      <c r="F43" s="138">
        <f>IF('2. Dateneingabe'!F43="","",'2. Dateneingabe'!F43)</f>
        <v>0</v>
      </c>
      <c r="G43" s="132" t="str">
        <f>IF('2. Dateneingabe'!G43="","",'2. Dateneingabe'!G43)</f>
        <v>:</v>
      </c>
      <c r="H43" s="183">
        <f>IF('2. Dateneingabe'!H43="","",'2. Dateneingabe'!H43)</f>
        <v>3</v>
      </c>
      <c r="I43" s="17" t="str">
        <f>IF('2. Dateneingabe'!I43="","",'2. Dateneingabe'!I43)</f>
        <v>=</v>
      </c>
      <c r="J43" s="181">
        <f>IF('2. Dateneingabe'!J43="","",'2. Dateneingabe'!J43)</f>
        <v>0</v>
      </c>
      <c r="K43" s="1" t="str">
        <f>IF('2. Dateneingabe'!K43="","",'2. Dateneingabe'!K43)</f>
        <v/>
      </c>
      <c r="L43" s="217" t="str">
        <f>IF('2. Dateneingabe'!L43="","",'2. Dateneingabe'!L43)</f>
        <v/>
      </c>
      <c r="M43" s="218" t="str">
        <f>IF('2. Dateneingabe'!M43="","",'2. Dateneingabe'!M43)</f>
        <v/>
      </c>
      <c r="N43" s="181">
        <f>IF('2. Dateneingabe'!N43="","",'2. Dateneingabe'!N43)</f>
        <v>0</v>
      </c>
    </row>
    <row r="44" spans="2:14" ht="14.4" thickBot="1" x14ac:dyDescent="0.3">
      <c r="B44" s="1" t="str">
        <f>IF('2. Dateneingabe'!B44="","",'2. Dateneingabe'!B44)</f>
        <v/>
      </c>
      <c r="C44" s="38" t="str">
        <f>IF('2. Dateneingabe'!C44="","",'2. Dateneingabe'!C44)</f>
        <v/>
      </c>
      <c r="D44" s="38" t="str">
        <f>IF('2. Dateneingabe'!D44="","",'2. Dateneingabe'!D44)</f>
        <v/>
      </c>
      <c r="E44" s="38" t="str">
        <f>IF('2. Dateneingabe'!E44="","",'2. Dateneingabe'!E44)</f>
        <v/>
      </c>
      <c r="F44" s="38" t="str">
        <f>IF('2. Dateneingabe'!F44="","",'2. Dateneingabe'!F44)</f>
        <v/>
      </c>
      <c r="G44" s="38" t="str">
        <f>IF('2. Dateneingabe'!G44="","",'2. Dateneingabe'!G44)</f>
        <v/>
      </c>
      <c r="H44" s="38" t="str">
        <f>IF('2. Dateneingabe'!H44="","",'2. Dateneingabe'!H44)</f>
        <v/>
      </c>
      <c r="I44" s="38" t="str">
        <f>IF('2. Dateneingabe'!I44="","",'2. Dateneingabe'!I44)</f>
        <v/>
      </c>
      <c r="J44" s="42" t="str">
        <f>IF('2. Dateneingabe'!J44="","",'2. Dateneingabe'!J44)</f>
        <v/>
      </c>
      <c r="K44" s="38" t="str">
        <f>IF('2. Dateneingabe'!K44="","",'2. Dateneingabe'!K44)</f>
        <v/>
      </c>
      <c r="L44" s="38" t="str">
        <f>IF('2. Dateneingabe'!L44="","",'2. Dateneingabe'!L44)</f>
        <v/>
      </c>
      <c r="M44" s="38" t="str">
        <f>IF('2. Dateneingabe'!M44="","",'2. Dateneingabe'!M44)</f>
        <v/>
      </c>
      <c r="N44" s="38" t="str">
        <f>IF('2. Dateneingabe'!N44="","",'2. Dateneingabe'!N44)</f>
        <v/>
      </c>
    </row>
    <row r="45" spans="2:14" ht="14.4" thickTop="1" x14ac:dyDescent="0.25">
      <c r="B45" s="1" t="str">
        <f>IF('2. Dateneingabe'!B45="","",'2. Dateneingabe'!B45)</f>
        <v/>
      </c>
      <c r="C45" s="47" t="str">
        <f>IF('2. Dateneingabe'!C45="","",'2. Dateneingabe'!C45)</f>
        <v/>
      </c>
      <c r="D45" s="47" t="str">
        <f>IF('2. Dateneingabe'!D45="","",'2. Dateneingabe'!D45)</f>
        <v/>
      </c>
      <c r="E45" s="47" t="str">
        <f>IF('2. Dateneingabe'!E45="","",'2. Dateneingabe'!E45)</f>
        <v/>
      </c>
      <c r="F45" s="47" t="str">
        <f>IF('2. Dateneingabe'!F45="","",'2. Dateneingabe'!F45)</f>
        <v/>
      </c>
      <c r="G45" s="47" t="str">
        <f>IF('2. Dateneingabe'!G45="","",'2. Dateneingabe'!G45)</f>
        <v/>
      </c>
      <c r="H45" s="47"/>
      <c r="I45" s="69" t="str">
        <f>IF('2. Dateneingabe'!I45="","",'2. Dateneingabe'!I45)</f>
        <v>Summe</v>
      </c>
      <c r="J45" s="181">
        <f>IF('2. Dateneingabe'!J45="","",'2. Dateneingabe'!J45)</f>
        <v>0</v>
      </c>
      <c r="K45" s="1" t="str">
        <f>IF('2. Dateneingabe'!K45="","",'2. Dateneingabe'!K45)</f>
        <v/>
      </c>
      <c r="L45" s="1" t="str">
        <f>IF('2. Dateneingabe'!L45="","",'2. Dateneingabe'!L45)</f>
        <v/>
      </c>
      <c r="M45" s="69" t="str">
        <f>IF('2. Dateneingabe'!M45="","",'2. Dateneingabe'!M45)</f>
        <v>Summe</v>
      </c>
      <c r="N45" s="181">
        <f>IF('2. Dateneingabe'!N45="","",'2. Dateneingabe'!N45)</f>
        <v>0</v>
      </c>
    </row>
    <row r="46" spans="2:14" ht="28.05" customHeight="1" x14ac:dyDescent="0.25">
      <c r="B46" s="1" t="str">
        <f>IF('2. Dateneingabe'!B46="","",'2. Dateneingabe'!B46)</f>
        <v/>
      </c>
      <c r="C46" s="1" t="str">
        <f>IF('2. Dateneingabe'!C46="","",'2. Dateneingabe'!C46)</f>
        <v/>
      </c>
      <c r="D46" s="1" t="str">
        <f>IF('2. Dateneingabe'!D46="","",'2. Dateneingabe'!D46)</f>
        <v/>
      </c>
      <c r="E46" s="1" t="str">
        <f>IF('2. Dateneingabe'!E46="","",'2. Dateneingabe'!E46)</f>
        <v/>
      </c>
      <c r="F46" s="1" t="str">
        <f>IF('2. Dateneingabe'!F46="","",'2. Dateneingabe'!F46)</f>
        <v/>
      </c>
      <c r="G46" s="1" t="str">
        <f>IF('2. Dateneingabe'!G46="","",'2. Dateneingabe'!G46)</f>
        <v/>
      </c>
      <c r="H46" s="1" t="str">
        <f>IF('2. Dateneingabe'!H46="","",'2. Dateneingabe'!H46)</f>
        <v/>
      </c>
      <c r="I46" s="1" t="str">
        <f>IF('2. Dateneingabe'!I46="","",'2. Dateneingabe'!I46)</f>
        <v/>
      </c>
      <c r="J46" s="1" t="str">
        <f>IF('2. Dateneingabe'!J46="","",'2. Dateneingabe'!J46)</f>
        <v/>
      </c>
      <c r="K46" s="1" t="str">
        <f>IF('2. Dateneingabe'!K46="","",'2. Dateneingabe'!K46)</f>
        <v/>
      </c>
      <c r="L46" s="1" t="str">
        <f>IF('2. Dateneingabe'!L46="","",'2. Dateneingabe'!L46)</f>
        <v/>
      </c>
      <c r="M46" s="1" t="str">
        <f>IF('2. Dateneingabe'!M46="","",'2. Dateneingabe'!M46)</f>
        <v/>
      </c>
      <c r="N46" s="1" t="str">
        <f>IF('2. Dateneingabe'!N46="","",'2. Dateneingabe'!N46)</f>
        <v/>
      </c>
    </row>
    <row r="47" spans="2:14" ht="25.05" customHeight="1" x14ac:dyDescent="0.25">
      <c r="B47" s="63" t="str">
        <f>IF('2. Dateneingabe'!B47="","",'2. Dateneingabe'!B47)</f>
        <v>III) Verändern sich materielle Kapital- bzw. Investitionsgüter (z. B. Maschinen, Fahrzeuge, Gebäude oder Produktionsanlagen)? (Scope 3.2)</v>
      </c>
      <c r="C47" s="60"/>
      <c r="D47" s="60"/>
      <c r="E47" s="60"/>
      <c r="F47" s="60"/>
      <c r="G47" s="60"/>
      <c r="H47" s="60"/>
      <c r="I47" s="62"/>
      <c r="J47" s="62"/>
      <c r="K47" s="62"/>
      <c r="L47" s="62"/>
      <c r="M47" s="62"/>
      <c r="N47" s="62"/>
    </row>
    <row r="48" spans="2:14" x14ac:dyDescent="0.25">
      <c r="B48" s="43" t="str">
        <f>IF('2. Dateneingabe'!B48="","",'2. Dateneingabe'!B48)</f>
        <v/>
      </c>
      <c r="C48" s="43" t="str">
        <f>IF('2. Dateneingabe'!C48="","",'2. Dateneingabe'!C48)</f>
        <v/>
      </c>
      <c r="D48" s="43" t="str">
        <f>IF('2. Dateneingabe'!D48="","",'2. Dateneingabe'!D48)</f>
        <v/>
      </c>
      <c r="E48" s="43" t="str">
        <f>IF('2. Dateneingabe'!E48="","",'2. Dateneingabe'!E48)</f>
        <v/>
      </c>
      <c r="F48" s="43" t="str">
        <f>IF('2. Dateneingabe'!F48="","",'2. Dateneingabe'!F48)</f>
        <v/>
      </c>
      <c r="G48" s="43" t="str">
        <f>IF('2. Dateneingabe'!G48="","",'2. Dateneingabe'!G48)</f>
        <v/>
      </c>
      <c r="H48" s="43" t="str">
        <f>IF('2. Dateneingabe'!H48="","",'2. Dateneingabe'!H48)</f>
        <v/>
      </c>
      <c r="I48" s="11" t="str">
        <f>IF('2. Dateneingabe'!I48="","",'2. Dateneingabe'!I48)</f>
        <v/>
      </c>
      <c r="J48" s="11" t="str">
        <f>IF('2. Dateneingabe'!J48="","",'2. Dateneingabe'!J48)</f>
        <v/>
      </c>
      <c r="K48" s="11" t="str">
        <f>IF('2. Dateneingabe'!K48="","",'2. Dateneingabe'!K48)</f>
        <v/>
      </c>
      <c r="L48" s="11" t="str">
        <f>IF('2. Dateneingabe'!L48="","",'2. Dateneingabe'!L48)</f>
        <v/>
      </c>
      <c r="M48" s="11" t="str">
        <f>IF('2. Dateneingabe'!M48="","",'2. Dateneingabe'!M48)</f>
        <v/>
      </c>
      <c r="N48" s="11" t="str">
        <f>IF('2. Dateneingabe'!N48="","",'2. Dateneingabe'!N48)</f>
        <v/>
      </c>
    </row>
    <row r="49" spans="2:17" ht="72.75" customHeight="1" x14ac:dyDescent="0.25">
      <c r="B49" s="1" t="str">
        <f>IF('2. Dateneingabe'!B49="","",'2. Dateneingabe'!B49)</f>
        <v/>
      </c>
      <c r="C49" s="247" t="str">
        <f>IF('2. Dateneingabe'!C49="","",'2. Dateneingabe'!C49)</f>
        <v>Zusätzliche Mengen pro Jahr (negativ)</v>
      </c>
      <c r="D49" s="247" t="str">
        <f>IF('2. Dateneingabe'!D49="","",'2. Dateneingabe'!D49)</f>
        <v/>
      </c>
      <c r="E49" s="247" t="str">
        <f>IF('2. Dateneingabe'!E49="","",'2. Dateneingabe'!E49)</f>
        <v>Einheit</v>
      </c>
      <c r="F49" s="247" t="str">
        <f>IF('2. Dateneingabe'!F49="","",'2. Dateneingabe'!F49)</f>
        <v/>
      </c>
      <c r="G49" s="168" t="str">
        <f>IF('2. Dateneingabe'!G49="","",'2. Dateneingabe'!G49)</f>
        <v/>
      </c>
      <c r="H49" s="168" t="str">
        <f>IF('2. Dateneingabe'!H49="","",'2. Dateneingabe'!H49)</f>
        <v>THG-Emissions-faktor Vorkette</v>
      </c>
      <c r="I49" s="168" t="str">
        <f>IF('2. Dateneingabe'!I49="","",'2. Dateneingabe'!I49)</f>
        <v/>
      </c>
      <c r="J49" s="168" t="str">
        <f>IF('2. Dateneingabe'!J49="","",'2. Dateneingabe'!J49)</f>
        <v>Einheit</v>
      </c>
      <c r="K49" s="168" t="str">
        <f>IF('2. Dateneingabe'!K49="","",'2. Dateneingabe'!K49)</f>
        <v/>
      </c>
      <c r="L49" s="168" t="str">
        <f>IF('2. Dateneingabe'!L49="","",'2. Dateneingabe'!L49)</f>
        <v>Abschreibungs-dauer bei Investitionen</v>
      </c>
      <c r="M49" s="168" t="str">
        <f>IF('2. Dateneingabe'!M49="","",'2. Dateneingabe'!M49)</f>
        <v/>
      </c>
      <c r="N49" s="168" t="str">
        <f>IF('2. Dateneingabe'!N49="","",'2. Dateneingabe'!N49)</f>
        <v xml:space="preserve">THG-Emissionen </v>
      </c>
    </row>
    <row r="50" spans="2:17" s="140" customFormat="1" ht="28.05" customHeight="1" x14ac:dyDescent="0.25">
      <c r="B50" s="27" t="str">
        <f>IF('2. Dateneingabe'!B50="","",'2. Dateneingabe'!B50)</f>
        <v/>
      </c>
      <c r="C50" s="246" t="str">
        <f>IF('2. Dateneingabe'!C50="","",'2. Dateneingabe'!C50)</f>
        <v>Investitionsgut [Tsd. Euro]</v>
      </c>
      <c r="D50" s="246" t="str">
        <f>IF('2. Dateneingabe'!D50="","",'2. Dateneingabe'!D50)</f>
        <v/>
      </c>
      <c r="E50" s="169" t="str">
        <f>IF('2. Dateneingabe'!E50="","",'2. Dateneingabe'!E50)</f>
        <v/>
      </c>
      <c r="F50" s="169" t="str">
        <f>IF('2. Dateneingabe'!F50="","",'2. Dateneingabe'!F50)</f>
        <v/>
      </c>
      <c r="G50" s="27" t="str">
        <f>IF('2. Dateneingabe'!G50="","",'2. Dateneingabe'!G50)</f>
        <v/>
      </c>
      <c r="H50" s="27" t="str">
        <f>IF('2. Dateneingabe'!H50="","",'2. Dateneingabe'!H50)</f>
        <v/>
      </c>
      <c r="I50" s="169" t="str">
        <f>IF('2. Dateneingabe'!I50="","",'2. Dateneingabe'!I50)</f>
        <v/>
      </c>
      <c r="J50" s="169" t="str">
        <f>IF('2. Dateneingabe'!J50="","",'2. Dateneingabe'!J50)</f>
        <v/>
      </c>
      <c r="K50" s="27" t="str">
        <f>IF('2. Dateneingabe'!K50="","",'2. Dateneingabe'!K50)</f>
        <v/>
      </c>
      <c r="L50" s="132" t="str">
        <f>IF('2. Dateneingabe'!L50="","",'2. Dateneingabe'!L50)</f>
        <v>[Jahre]</v>
      </c>
      <c r="M50" s="132" t="str">
        <f>IF('2. Dateneingabe'!M50="","",'2. Dateneingabe'!M50)</f>
        <v/>
      </c>
      <c r="N50" s="132" t="str">
        <f>IF('2. Dateneingabe'!N50="","",'2. Dateneingabe'!N50)</f>
        <v>[t CO2e]</v>
      </c>
    </row>
    <row r="51" spans="2:17" x14ac:dyDescent="0.25">
      <c r="B51" s="1" t="str">
        <f>IF('2. Dateneingabe'!B51="","",'2. Dateneingabe'!B51)</f>
        <v/>
      </c>
      <c r="C51" s="217" t="str">
        <f>IF('2. Dateneingabe'!C51="","",'2. Dateneingabe'!C51)</f>
        <v/>
      </c>
      <c r="D51" s="219" t="str">
        <f>IF('2. Dateneingabe'!D51="","",'2. Dateneingabe'!D51)</f>
        <v/>
      </c>
      <c r="E51" s="249" t="str">
        <f>IF('2. Dateneingabe'!E51="","",'2. Dateneingabe'!E51)</f>
        <v>Tsd. Euro</v>
      </c>
      <c r="F51" s="249" t="str">
        <f>IF('2. Dateneingabe'!F51="","",'2. Dateneingabe'!F51)</f>
        <v/>
      </c>
      <c r="G51" s="17" t="str">
        <f>IF('2. Dateneingabe'!G51="","",'2. Dateneingabe'!G51)</f>
        <v>*</v>
      </c>
      <c r="H51" s="138">
        <f>IF('2. Dateneingabe'!H51="","",'2. Dateneingabe'!H51)</f>
        <v>0</v>
      </c>
      <c r="I51" s="35" t="str">
        <f>IF('2. Dateneingabe'!I51="","",'2. Dateneingabe'!I51)</f>
        <v/>
      </c>
      <c r="J51" s="171" t="str">
        <f>IF('2. Dateneingabe'!J51="","",'2. Dateneingabe'!J51)</f>
        <v>t CO2e</v>
      </c>
      <c r="K51" s="17" t="str">
        <f>IF('2. Dateneingabe'!K51="","",'2. Dateneingabe'!K51)</f>
        <v>:</v>
      </c>
      <c r="L51" s="183">
        <f>IF('2. Dateneingabe'!L51="","",'2. Dateneingabe'!L51)</f>
        <v>3</v>
      </c>
      <c r="M51" s="17" t="str">
        <f>IF('2. Dateneingabe'!M51="","",'2. Dateneingabe'!M51)</f>
        <v>=</v>
      </c>
      <c r="N51" s="181">
        <f>IF('2. Dateneingabe'!N51="","",'2. Dateneingabe'!N51)</f>
        <v>0</v>
      </c>
    </row>
    <row r="52" spans="2:17" x14ac:dyDescent="0.25">
      <c r="B52" s="1" t="str">
        <f>IF('2. Dateneingabe'!B52="","",'2. Dateneingabe'!B52)</f>
        <v/>
      </c>
      <c r="C52" s="217" t="str">
        <f>IF('2. Dateneingabe'!C52="","",'2. Dateneingabe'!C52)</f>
        <v/>
      </c>
      <c r="D52" s="219" t="str">
        <f>IF('2. Dateneingabe'!D52="","",'2. Dateneingabe'!D52)</f>
        <v/>
      </c>
      <c r="E52" s="249" t="str">
        <f>IF('2. Dateneingabe'!E52="","",'2. Dateneingabe'!E52)</f>
        <v>Tsd. Euro</v>
      </c>
      <c r="F52" s="249" t="str">
        <f>IF('2. Dateneingabe'!F52="","",'2. Dateneingabe'!F52)</f>
        <v/>
      </c>
      <c r="G52" s="17" t="str">
        <f>IF('2. Dateneingabe'!G52="","",'2. Dateneingabe'!G52)</f>
        <v>*</v>
      </c>
      <c r="H52" s="138">
        <f>IF('2. Dateneingabe'!H52="","",'2. Dateneingabe'!H52)</f>
        <v>0</v>
      </c>
      <c r="I52" s="35" t="str">
        <f>IF('2. Dateneingabe'!I52="","",'2. Dateneingabe'!I52)</f>
        <v/>
      </c>
      <c r="J52" s="171" t="str">
        <f>IF('2. Dateneingabe'!J52="","",'2. Dateneingabe'!J52)</f>
        <v>t CO2e</v>
      </c>
      <c r="K52" s="17" t="str">
        <f>IF('2. Dateneingabe'!K52="","",'2. Dateneingabe'!K52)</f>
        <v>:</v>
      </c>
      <c r="L52" s="183">
        <f>IF('2. Dateneingabe'!L52="","",'2. Dateneingabe'!L52)</f>
        <v>3</v>
      </c>
      <c r="M52" s="17" t="str">
        <f>IF('2. Dateneingabe'!M52="","",'2. Dateneingabe'!M52)</f>
        <v>=</v>
      </c>
      <c r="N52" s="181">
        <f>IF('2. Dateneingabe'!N52="","",'2. Dateneingabe'!N52)</f>
        <v>0</v>
      </c>
    </row>
    <row r="53" spans="2:17" x14ac:dyDescent="0.25">
      <c r="B53" s="1" t="str">
        <f>IF('2. Dateneingabe'!B53="","",'2. Dateneingabe'!B53)</f>
        <v/>
      </c>
      <c r="C53" s="217" t="str">
        <f>IF('2. Dateneingabe'!C53="","",'2. Dateneingabe'!C53)</f>
        <v/>
      </c>
      <c r="D53" s="219" t="str">
        <f>IF('2. Dateneingabe'!D53="","",'2. Dateneingabe'!D53)</f>
        <v/>
      </c>
      <c r="E53" s="249" t="str">
        <f>IF('2. Dateneingabe'!E53="","",'2. Dateneingabe'!E53)</f>
        <v>Tsd. Euro</v>
      </c>
      <c r="F53" s="249" t="str">
        <f>IF('2. Dateneingabe'!F53="","",'2. Dateneingabe'!F53)</f>
        <v/>
      </c>
      <c r="G53" s="17" t="str">
        <f>IF('2. Dateneingabe'!G53="","",'2. Dateneingabe'!G53)</f>
        <v>*</v>
      </c>
      <c r="H53" s="138">
        <f>IF('2. Dateneingabe'!H53="","",'2. Dateneingabe'!H53)</f>
        <v>0</v>
      </c>
      <c r="I53" s="35" t="str">
        <f>IF('2. Dateneingabe'!I53="","",'2. Dateneingabe'!I53)</f>
        <v/>
      </c>
      <c r="J53" s="171" t="str">
        <f>IF('2. Dateneingabe'!J53="","",'2. Dateneingabe'!J53)</f>
        <v>t CO2e</v>
      </c>
      <c r="K53" s="17" t="str">
        <f>IF('2. Dateneingabe'!K53="","",'2. Dateneingabe'!K53)</f>
        <v>:</v>
      </c>
      <c r="L53" s="183">
        <f>IF('2. Dateneingabe'!L53="","",'2. Dateneingabe'!L53)</f>
        <v>3</v>
      </c>
      <c r="M53" s="17" t="str">
        <f>IF('2. Dateneingabe'!M53="","",'2. Dateneingabe'!M53)</f>
        <v>=</v>
      </c>
      <c r="N53" s="181">
        <f>IF('2. Dateneingabe'!N53="","",'2. Dateneingabe'!N53)</f>
        <v>0</v>
      </c>
    </row>
    <row r="54" spans="2:17" x14ac:dyDescent="0.25">
      <c r="B54" s="1" t="str">
        <f>IF('2. Dateneingabe'!B54="","",'2. Dateneingabe'!B54)</f>
        <v/>
      </c>
      <c r="C54" s="217" t="str">
        <f>IF('2. Dateneingabe'!C54="","",'2. Dateneingabe'!C54)</f>
        <v/>
      </c>
      <c r="D54" s="219" t="str">
        <f>IF('2. Dateneingabe'!D54="","",'2. Dateneingabe'!D54)</f>
        <v/>
      </c>
      <c r="E54" s="249" t="str">
        <f>IF('2. Dateneingabe'!E54="","",'2. Dateneingabe'!E54)</f>
        <v>Tsd. Euro</v>
      </c>
      <c r="F54" s="249" t="str">
        <f>IF('2. Dateneingabe'!F54="","",'2. Dateneingabe'!F54)</f>
        <v/>
      </c>
      <c r="G54" s="17" t="str">
        <f>IF('2. Dateneingabe'!G54="","",'2. Dateneingabe'!G54)</f>
        <v>*</v>
      </c>
      <c r="H54" s="138">
        <f>IF('2. Dateneingabe'!H54="","",'2. Dateneingabe'!H54)</f>
        <v>0</v>
      </c>
      <c r="I54" s="35" t="str">
        <f>IF('2. Dateneingabe'!I54="","",'2. Dateneingabe'!I54)</f>
        <v/>
      </c>
      <c r="J54" s="171" t="str">
        <f>IF('2. Dateneingabe'!J54="","",'2. Dateneingabe'!J54)</f>
        <v>t CO2e</v>
      </c>
      <c r="K54" s="17" t="str">
        <f>IF('2. Dateneingabe'!K54="","",'2. Dateneingabe'!K54)</f>
        <v>:</v>
      </c>
      <c r="L54" s="183">
        <f>IF('2. Dateneingabe'!L54="","",'2. Dateneingabe'!L54)</f>
        <v>3</v>
      </c>
      <c r="M54" s="17" t="str">
        <f>IF('2. Dateneingabe'!M54="","",'2. Dateneingabe'!M54)</f>
        <v>=</v>
      </c>
      <c r="N54" s="181">
        <f>IF('2. Dateneingabe'!N54="","",'2. Dateneingabe'!N54)</f>
        <v>0</v>
      </c>
    </row>
    <row r="55" spans="2:17" x14ac:dyDescent="0.25">
      <c r="B55" s="1" t="str">
        <f>IF('2. Dateneingabe'!B55="","",'2. Dateneingabe'!B55)</f>
        <v/>
      </c>
      <c r="C55" s="217" t="str">
        <f>IF('2. Dateneingabe'!C55="","",'2. Dateneingabe'!C55)</f>
        <v/>
      </c>
      <c r="D55" s="219" t="str">
        <f>IF('2. Dateneingabe'!D55="","",'2. Dateneingabe'!D55)</f>
        <v/>
      </c>
      <c r="E55" s="249" t="str">
        <f>IF('2. Dateneingabe'!E55="","",'2. Dateneingabe'!E55)</f>
        <v>Tsd. Euro</v>
      </c>
      <c r="F55" s="249" t="str">
        <f>IF('2. Dateneingabe'!F55="","",'2. Dateneingabe'!F55)</f>
        <v/>
      </c>
      <c r="G55" s="17" t="str">
        <f>IF('2. Dateneingabe'!G55="","",'2. Dateneingabe'!G55)</f>
        <v>*</v>
      </c>
      <c r="H55" s="138">
        <f>IF('2. Dateneingabe'!H55="","",'2. Dateneingabe'!H55)</f>
        <v>0</v>
      </c>
      <c r="I55" s="35" t="str">
        <f>IF('2. Dateneingabe'!I55="","",'2. Dateneingabe'!I55)</f>
        <v/>
      </c>
      <c r="J55" s="171" t="str">
        <f>IF('2. Dateneingabe'!J55="","",'2. Dateneingabe'!J55)</f>
        <v>t CO2e</v>
      </c>
      <c r="K55" s="17" t="str">
        <f>IF('2. Dateneingabe'!K55="","",'2. Dateneingabe'!K55)</f>
        <v>:</v>
      </c>
      <c r="L55" s="183">
        <f>IF('2. Dateneingabe'!L55="","",'2. Dateneingabe'!L55)</f>
        <v>3</v>
      </c>
      <c r="M55" s="17" t="str">
        <f>IF('2. Dateneingabe'!M55="","",'2. Dateneingabe'!M55)</f>
        <v>=</v>
      </c>
      <c r="N55" s="181">
        <f>IF('2. Dateneingabe'!N55="","",'2. Dateneingabe'!N55)</f>
        <v>0</v>
      </c>
      <c r="O55" s="44"/>
      <c r="Q55" s="55"/>
    </row>
    <row r="56" spans="2:17" x14ac:dyDescent="0.25">
      <c r="B56" s="1" t="str">
        <f>IF('2. Dateneingabe'!B56="","",'2. Dateneingabe'!B56)</f>
        <v/>
      </c>
      <c r="C56" s="217" t="str">
        <f>IF('2. Dateneingabe'!C56="","",'2. Dateneingabe'!C56)</f>
        <v/>
      </c>
      <c r="D56" s="219" t="str">
        <f>IF('2. Dateneingabe'!D56="","",'2. Dateneingabe'!D56)</f>
        <v/>
      </c>
      <c r="E56" s="249" t="str">
        <f>IF('2. Dateneingabe'!E56="","",'2. Dateneingabe'!E56)</f>
        <v>Tsd. Euro</v>
      </c>
      <c r="F56" s="249" t="str">
        <f>IF('2. Dateneingabe'!F56="","",'2. Dateneingabe'!F56)</f>
        <v/>
      </c>
      <c r="G56" s="17" t="str">
        <f>IF('2. Dateneingabe'!G56="","",'2. Dateneingabe'!G56)</f>
        <v>*</v>
      </c>
      <c r="H56" s="138">
        <f>IF('2. Dateneingabe'!H56="","",'2. Dateneingabe'!H56)</f>
        <v>0</v>
      </c>
      <c r="I56" s="35" t="str">
        <f>IF('2. Dateneingabe'!I56="","",'2. Dateneingabe'!I56)</f>
        <v/>
      </c>
      <c r="J56" s="171" t="str">
        <f>IF('2. Dateneingabe'!J56="","",'2. Dateneingabe'!J56)</f>
        <v>t CO2e</v>
      </c>
      <c r="K56" s="17" t="str">
        <f>IF('2. Dateneingabe'!K56="","",'2. Dateneingabe'!K56)</f>
        <v>:</v>
      </c>
      <c r="L56" s="183">
        <f>IF('2. Dateneingabe'!L56="","",'2. Dateneingabe'!L56)</f>
        <v>3</v>
      </c>
      <c r="M56" s="17" t="str">
        <f>IF('2. Dateneingabe'!M56="","",'2. Dateneingabe'!M56)</f>
        <v>=</v>
      </c>
      <c r="N56" s="181">
        <f>IF('2. Dateneingabe'!N56="","",'2. Dateneingabe'!N56)</f>
        <v>0</v>
      </c>
      <c r="Q56" s="71"/>
    </row>
    <row r="57" spans="2:17" x14ac:dyDescent="0.25">
      <c r="B57" s="1" t="str">
        <f>IF('2. Dateneingabe'!B57="","",'2. Dateneingabe'!B57)</f>
        <v/>
      </c>
      <c r="C57" s="217" t="str">
        <f>IF('2. Dateneingabe'!C57="","",'2. Dateneingabe'!C57)</f>
        <v/>
      </c>
      <c r="D57" s="219" t="str">
        <f>IF('2. Dateneingabe'!D57="","",'2. Dateneingabe'!D57)</f>
        <v/>
      </c>
      <c r="E57" s="249" t="str">
        <f>IF('2. Dateneingabe'!E57="","",'2. Dateneingabe'!E57)</f>
        <v>Tsd. Euro</v>
      </c>
      <c r="F57" s="249" t="str">
        <f>IF('2. Dateneingabe'!F57="","",'2. Dateneingabe'!F57)</f>
        <v/>
      </c>
      <c r="G57" s="17" t="str">
        <f>IF('2. Dateneingabe'!G57="","",'2. Dateneingabe'!G57)</f>
        <v>*</v>
      </c>
      <c r="H57" s="138">
        <f>IF('2. Dateneingabe'!H57="","",'2. Dateneingabe'!H57)</f>
        <v>0</v>
      </c>
      <c r="I57" s="35" t="str">
        <f>IF('2. Dateneingabe'!I57="","",'2. Dateneingabe'!I57)</f>
        <v/>
      </c>
      <c r="J57" s="171" t="str">
        <f>IF('2. Dateneingabe'!J57="","",'2. Dateneingabe'!J57)</f>
        <v>t CO2e</v>
      </c>
      <c r="K57" s="17" t="str">
        <f>IF('2. Dateneingabe'!K57="","",'2. Dateneingabe'!K57)</f>
        <v>:</v>
      </c>
      <c r="L57" s="183">
        <f>IF('2. Dateneingabe'!L57="","",'2. Dateneingabe'!L57)</f>
        <v>3</v>
      </c>
      <c r="M57" s="17" t="str">
        <f>IF('2. Dateneingabe'!M57="","",'2. Dateneingabe'!M57)</f>
        <v>=</v>
      </c>
      <c r="N57" s="181">
        <f>IF('2. Dateneingabe'!N57="","",'2. Dateneingabe'!N57)</f>
        <v>0</v>
      </c>
    </row>
    <row r="58" spans="2:17" x14ac:dyDescent="0.25">
      <c r="B58" s="1" t="str">
        <f>IF('2. Dateneingabe'!B58="","",'2. Dateneingabe'!B58)</f>
        <v/>
      </c>
      <c r="C58" s="217" t="str">
        <f>IF('2. Dateneingabe'!C58="","",'2. Dateneingabe'!C58)</f>
        <v/>
      </c>
      <c r="D58" s="219" t="str">
        <f>IF('2. Dateneingabe'!D58="","",'2. Dateneingabe'!D58)</f>
        <v/>
      </c>
      <c r="E58" s="249" t="str">
        <f>IF('2. Dateneingabe'!E58="","",'2. Dateneingabe'!E58)</f>
        <v>Tsd. Euro</v>
      </c>
      <c r="F58" s="249" t="str">
        <f>IF('2. Dateneingabe'!F58="","",'2. Dateneingabe'!F58)</f>
        <v/>
      </c>
      <c r="G58" s="17" t="str">
        <f>IF('2. Dateneingabe'!G58="","",'2. Dateneingabe'!G58)</f>
        <v>*</v>
      </c>
      <c r="H58" s="138">
        <f>IF('2. Dateneingabe'!H58="","",'2. Dateneingabe'!H58)</f>
        <v>0</v>
      </c>
      <c r="I58" s="35" t="str">
        <f>IF('2. Dateneingabe'!I58="","",'2. Dateneingabe'!I58)</f>
        <v/>
      </c>
      <c r="J58" s="171" t="str">
        <f>IF('2. Dateneingabe'!J58="","",'2. Dateneingabe'!J58)</f>
        <v>t CO2e</v>
      </c>
      <c r="K58" s="17" t="str">
        <f>IF('2. Dateneingabe'!K58="","",'2. Dateneingabe'!K58)</f>
        <v>:</v>
      </c>
      <c r="L58" s="183">
        <f>IF('2. Dateneingabe'!L58="","",'2. Dateneingabe'!L58)</f>
        <v>3</v>
      </c>
      <c r="M58" s="17" t="str">
        <f>IF('2. Dateneingabe'!M58="","",'2. Dateneingabe'!M58)</f>
        <v>=</v>
      </c>
      <c r="N58" s="181">
        <f>IF('2. Dateneingabe'!N58="","",'2. Dateneingabe'!N58)</f>
        <v>0</v>
      </c>
    </row>
    <row r="59" spans="2:17" x14ac:dyDescent="0.25">
      <c r="B59" s="1" t="str">
        <f>IF('2. Dateneingabe'!B59="","",'2. Dateneingabe'!B59)</f>
        <v/>
      </c>
      <c r="C59" s="217" t="str">
        <f>IF('2. Dateneingabe'!C59="","",'2. Dateneingabe'!C59)</f>
        <v/>
      </c>
      <c r="D59" s="219" t="str">
        <f>IF('2. Dateneingabe'!D59="","",'2. Dateneingabe'!D59)</f>
        <v/>
      </c>
      <c r="E59" s="249" t="str">
        <f>IF('2. Dateneingabe'!E59="","",'2. Dateneingabe'!E59)</f>
        <v>Tsd. Euro</v>
      </c>
      <c r="F59" s="249" t="str">
        <f>IF('2. Dateneingabe'!F59="","",'2. Dateneingabe'!F59)</f>
        <v/>
      </c>
      <c r="G59" s="17" t="str">
        <f>IF('2. Dateneingabe'!G59="","",'2. Dateneingabe'!G59)</f>
        <v>*</v>
      </c>
      <c r="H59" s="138">
        <f>IF('2. Dateneingabe'!H59="","",'2. Dateneingabe'!H59)</f>
        <v>0</v>
      </c>
      <c r="I59" s="35" t="str">
        <f>IF('2. Dateneingabe'!I59="","",'2. Dateneingabe'!I59)</f>
        <v/>
      </c>
      <c r="J59" s="171" t="str">
        <f>IF('2. Dateneingabe'!J59="","",'2. Dateneingabe'!J59)</f>
        <v>t CO2e</v>
      </c>
      <c r="K59" s="17" t="str">
        <f>IF('2. Dateneingabe'!K59="","",'2. Dateneingabe'!K59)</f>
        <v>:</v>
      </c>
      <c r="L59" s="183">
        <f>IF('2. Dateneingabe'!L59="","",'2. Dateneingabe'!L59)</f>
        <v>3</v>
      </c>
      <c r="M59" s="17" t="str">
        <f>IF('2. Dateneingabe'!M59="","",'2. Dateneingabe'!M59)</f>
        <v>=</v>
      </c>
      <c r="N59" s="181">
        <f>IF('2. Dateneingabe'!N59="","",'2. Dateneingabe'!N59)</f>
        <v>0</v>
      </c>
    </row>
    <row r="60" spans="2:17" x14ac:dyDescent="0.25">
      <c r="B60" s="1" t="str">
        <f>IF('2. Dateneingabe'!B60="","",'2. Dateneingabe'!B60)</f>
        <v/>
      </c>
      <c r="C60" s="217" t="str">
        <f>IF('2. Dateneingabe'!C60="","",'2. Dateneingabe'!C60)</f>
        <v/>
      </c>
      <c r="D60" s="219" t="str">
        <f>IF('2. Dateneingabe'!D60="","",'2. Dateneingabe'!D60)</f>
        <v/>
      </c>
      <c r="E60" s="249" t="str">
        <f>IF('2. Dateneingabe'!E60="","",'2. Dateneingabe'!E60)</f>
        <v>Tsd. Euro</v>
      </c>
      <c r="F60" s="249" t="str">
        <f>IF('2. Dateneingabe'!F60="","",'2. Dateneingabe'!F60)</f>
        <v/>
      </c>
      <c r="G60" s="17" t="str">
        <f>IF('2. Dateneingabe'!G60="","",'2. Dateneingabe'!G60)</f>
        <v>*</v>
      </c>
      <c r="H60" s="138">
        <f>IF('2. Dateneingabe'!H60="","",'2. Dateneingabe'!H60)</f>
        <v>0</v>
      </c>
      <c r="I60" s="35" t="str">
        <f>IF('2. Dateneingabe'!I60="","",'2. Dateneingabe'!I60)</f>
        <v/>
      </c>
      <c r="J60" s="171" t="str">
        <f>IF('2. Dateneingabe'!J60="","",'2. Dateneingabe'!J60)</f>
        <v>t CO2e</v>
      </c>
      <c r="K60" s="17" t="str">
        <f>IF('2. Dateneingabe'!K60="","",'2. Dateneingabe'!K60)</f>
        <v>:</v>
      </c>
      <c r="L60" s="183">
        <f>IF('2. Dateneingabe'!L60="","",'2. Dateneingabe'!L60)</f>
        <v>3</v>
      </c>
      <c r="M60" s="17" t="str">
        <f>IF('2. Dateneingabe'!M60="","",'2. Dateneingabe'!M60)</f>
        <v>=</v>
      </c>
      <c r="N60" s="181">
        <f>IF('2. Dateneingabe'!N60="","",'2. Dateneingabe'!N60)</f>
        <v>0</v>
      </c>
    </row>
    <row r="61" spans="2:17" ht="14.4" thickBot="1" x14ac:dyDescent="0.3">
      <c r="B61" s="1" t="str">
        <f>IF('2. Dateneingabe'!B61="","",'2. Dateneingabe'!B61)</f>
        <v/>
      </c>
      <c r="C61" s="38" t="str">
        <f>IF('2. Dateneingabe'!C61="","",'2. Dateneingabe'!C61)</f>
        <v/>
      </c>
      <c r="D61" s="38" t="str">
        <f>IF('2. Dateneingabe'!D61="","",'2. Dateneingabe'!D61)</f>
        <v/>
      </c>
      <c r="E61" s="38" t="str">
        <f>IF('2. Dateneingabe'!E61="","",'2. Dateneingabe'!E61)</f>
        <v/>
      </c>
      <c r="F61" s="38" t="str">
        <f>IF('2. Dateneingabe'!F61="","",'2. Dateneingabe'!F61)</f>
        <v/>
      </c>
      <c r="G61" s="38" t="str">
        <f>IF('2. Dateneingabe'!G61="","",'2. Dateneingabe'!G61)</f>
        <v/>
      </c>
      <c r="H61" s="38" t="str">
        <f>IF('2. Dateneingabe'!H61="","",'2. Dateneingabe'!H61)</f>
        <v/>
      </c>
      <c r="I61" s="38" t="str">
        <f>IF('2. Dateneingabe'!I61="","",'2. Dateneingabe'!I61)</f>
        <v/>
      </c>
      <c r="J61" s="38" t="str">
        <f>IF('2. Dateneingabe'!J61="","",'2. Dateneingabe'!J61)</f>
        <v/>
      </c>
      <c r="K61" s="38" t="str">
        <f>IF('2. Dateneingabe'!K61="","",'2. Dateneingabe'!K61)</f>
        <v/>
      </c>
      <c r="L61" s="38" t="str">
        <f>IF('2. Dateneingabe'!L61="","",'2. Dateneingabe'!L61)</f>
        <v/>
      </c>
      <c r="M61" s="38" t="str">
        <f>IF('2. Dateneingabe'!M61="","",'2. Dateneingabe'!M61)</f>
        <v/>
      </c>
      <c r="N61" s="38" t="str">
        <f>IF('2. Dateneingabe'!N61="","",'2. Dateneingabe'!N61)</f>
        <v/>
      </c>
    </row>
    <row r="62" spans="2:17" ht="14.4" thickTop="1" x14ac:dyDescent="0.25">
      <c r="B62" s="1" t="str">
        <f>IF('2. Dateneingabe'!B62="","",'2. Dateneingabe'!B62)</f>
        <v/>
      </c>
      <c r="C62" s="47" t="str">
        <f>IF('2. Dateneingabe'!C62="","",'2. Dateneingabe'!C62)</f>
        <v/>
      </c>
      <c r="D62" s="47" t="str">
        <f>IF('2. Dateneingabe'!D62="","",'2. Dateneingabe'!D62)</f>
        <v/>
      </c>
      <c r="E62" s="47" t="str">
        <f>IF('2. Dateneingabe'!E62="","",'2. Dateneingabe'!E62)</f>
        <v/>
      </c>
      <c r="F62" s="47" t="str">
        <f>IF('2. Dateneingabe'!F62="","",'2. Dateneingabe'!F62)</f>
        <v/>
      </c>
      <c r="G62" s="47" t="str">
        <f>IF('2. Dateneingabe'!G62="","",'2. Dateneingabe'!G62)</f>
        <v/>
      </c>
      <c r="H62" s="47" t="str">
        <f>IF('2. Dateneingabe'!H62="","",'2. Dateneingabe'!H62)</f>
        <v/>
      </c>
      <c r="I62" s="47" t="str">
        <f>IF('2. Dateneingabe'!I62="","",'2. Dateneingabe'!I62)</f>
        <v/>
      </c>
      <c r="J62" s="47" t="str">
        <f>IF('2. Dateneingabe'!J62="","",'2. Dateneingabe'!J62)</f>
        <v/>
      </c>
      <c r="K62" s="47" t="str">
        <f>IF('2. Dateneingabe'!K62="","",'2. Dateneingabe'!K62)</f>
        <v/>
      </c>
      <c r="L62" s="47" t="str">
        <f>IF('2. Dateneingabe'!L62="","",'2. Dateneingabe'!L62)</f>
        <v/>
      </c>
      <c r="M62" s="69" t="str">
        <f>IF('2. Dateneingabe'!M62="","",'2. Dateneingabe'!M62)</f>
        <v>Summe</v>
      </c>
      <c r="N62" s="181">
        <f>IF('2. Dateneingabe'!N62="","",'2. Dateneingabe'!N62)</f>
        <v>0</v>
      </c>
    </row>
    <row r="63" spans="2:17" x14ac:dyDescent="0.25">
      <c r="B63" s="1" t="str">
        <f>IF('2. Dateneingabe'!B63="","",'2. Dateneingabe'!B63)</f>
        <v/>
      </c>
      <c r="C63" s="1" t="str">
        <f>IF('2. Dateneingabe'!C63="","",'2. Dateneingabe'!C63)</f>
        <v/>
      </c>
      <c r="D63" s="1" t="str">
        <f>IF('2. Dateneingabe'!D63="","",'2. Dateneingabe'!D63)</f>
        <v/>
      </c>
      <c r="E63" s="1" t="str">
        <f>IF('2. Dateneingabe'!E63="","",'2. Dateneingabe'!E63)</f>
        <v/>
      </c>
      <c r="F63" s="1" t="str">
        <f>IF('2. Dateneingabe'!F63="","",'2. Dateneingabe'!F63)</f>
        <v/>
      </c>
      <c r="G63" s="1" t="str">
        <f>IF('2. Dateneingabe'!G63="","",'2. Dateneingabe'!G63)</f>
        <v/>
      </c>
      <c r="H63" s="1" t="str">
        <f>IF('2. Dateneingabe'!H63="","",'2. Dateneingabe'!H63)</f>
        <v/>
      </c>
      <c r="I63" s="1" t="str">
        <f>IF('2. Dateneingabe'!I63="","",'2. Dateneingabe'!I63)</f>
        <v/>
      </c>
      <c r="J63" s="1" t="str">
        <f>IF('2. Dateneingabe'!J63="","",'2. Dateneingabe'!J63)</f>
        <v/>
      </c>
      <c r="K63" s="1" t="str">
        <f>IF('2. Dateneingabe'!K63="","",'2. Dateneingabe'!K63)</f>
        <v/>
      </c>
      <c r="L63" s="1" t="str">
        <f>IF('2. Dateneingabe'!L63="","",'2. Dateneingabe'!L63)</f>
        <v/>
      </c>
      <c r="M63" s="1" t="str">
        <f>IF('2. Dateneingabe'!M63="","",'2. Dateneingabe'!M63)</f>
        <v/>
      </c>
      <c r="N63" s="1" t="str">
        <f>IF('2. Dateneingabe'!N63="","",'2. Dateneingabe'!N63)</f>
        <v/>
      </c>
    </row>
    <row r="64" spans="2:17" ht="25.05" customHeight="1" x14ac:dyDescent="0.25">
      <c r="B64" s="63" t="str">
        <f>IF('2. Dateneingabe'!B64="","",'2. Dateneingabe'!B64)</f>
        <v>IV) Verändern sich die für die Energieerzeugung am Standort eingesetzten Mengen oder Arten von Energieträgern? (Scope 1, inklusive vorgelagerte Scope 3.3 Emissionen)</v>
      </c>
      <c r="C64" s="60"/>
      <c r="D64" s="60"/>
      <c r="E64" s="60"/>
      <c r="F64" s="60"/>
      <c r="G64" s="60"/>
      <c r="H64" s="60"/>
      <c r="I64" s="62"/>
      <c r="J64" s="62"/>
      <c r="K64" s="62"/>
      <c r="L64" s="62"/>
      <c r="M64" s="62"/>
      <c r="N64" s="62"/>
    </row>
    <row r="65" spans="2:28" x14ac:dyDescent="0.25">
      <c r="B65" s="43" t="str">
        <f>IF('2. Dateneingabe'!B65="","",'2. Dateneingabe'!B65)</f>
        <v/>
      </c>
      <c r="C65" s="43" t="str">
        <f>IF('2. Dateneingabe'!C65="","",'2. Dateneingabe'!C65)</f>
        <v/>
      </c>
      <c r="D65" s="43" t="str">
        <f>IF('2. Dateneingabe'!D65="","",'2. Dateneingabe'!D65)</f>
        <v/>
      </c>
      <c r="E65" s="43" t="str">
        <f>IF('2. Dateneingabe'!E65="","",'2. Dateneingabe'!E65)</f>
        <v/>
      </c>
      <c r="F65" s="43" t="str">
        <f>IF('2. Dateneingabe'!F65="","",'2. Dateneingabe'!F65)</f>
        <v/>
      </c>
      <c r="G65" s="43" t="str">
        <f>IF('2. Dateneingabe'!G65="","",'2. Dateneingabe'!G65)</f>
        <v/>
      </c>
      <c r="H65" s="43" t="str">
        <f>IF('2. Dateneingabe'!H65="","",'2. Dateneingabe'!H65)</f>
        <v/>
      </c>
      <c r="I65" s="11" t="str">
        <f>IF('2. Dateneingabe'!I65="","",'2. Dateneingabe'!I65)</f>
        <v/>
      </c>
      <c r="J65" s="11" t="str">
        <f>IF('2. Dateneingabe'!J65="","",'2. Dateneingabe'!J65)</f>
        <v/>
      </c>
      <c r="K65" s="11" t="str">
        <f>IF('2. Dateneingabe'!K65="","",'2. Dateneingabe'!K65)</f>
        <v/>
      </c>
      <c r="L65" s="11" t="str">
        <f>IF('2. Dateneingabe'!L65="","",'2. Dateneingabe'!L65)</f>
        <v/>
      </c>
      <c r="M65" s="11" t="str">
        <f>IF('2. Dateneingabe'!M65="","",'2. Dateneingabe'!M65)</f>
        <v/>
      </c>
      <c r="N65" s="11" t="str">
        <f>IF('2. Dateneingabe'!N65="","",'2. Dateneingabe'!N65)</f>
        <v/>
      </c>
      <c r="S65" s="44"/>
    </row>
    <row r="66" spans="2:28" ht="63.75" customHeight="1" x14ac:dyDescent="0.25">
      <c r="B66" s="1" t="str">
        <f>IF('2. Dateneingabe'!B66="","",'2. Dateneingabe'!B66)</f>
        <v/>
      </c>
      <c r="C66" s="247" t="str">
        <f>IF('2. Dateneingabe'!C66="","",'2. Dateneingabe'!C66)</f>
        <v>Eingesparte Menge pro Jahr (positiv) 
Zusätzliche Mengen (negativ)</v>
      </c>
      <c r="D66" s="247" t="str">
        <f>IF('2. Dateneingabe'!D66="","",'2. Dateneingabe'!D66)</f>
        <v/>
      </c>
      <c r="E66" s="168" t="str">
        <f>IF('2. Dateneingabe'!E66="","",'2. Dateneingabe'!E66)</f>
        <v/>
      </c>
      <c r="F66" s="168" t="str">
        <f>IF('2. Dateneingabe'!F66="","",'2. Dateneingabe'!F66)</f>
        <v>THG-Emissionen (Verbrennung und Vorkette)</v>
      </c>
      <c r="G66" s="19" t="str">
        <f>IF('2. Dateneingabe'!G66="","",'2. Dateneingabe'!G66)</f>
        <v/>
      </c>
      <c r="H66" s="168" t="str">
        <f>IF('2. Dateneingabe'!H66="","",'2. Dateneingabe'!H66)</f>
        <v>Verteilungsfaktor bei einmaligen Einsparungen</v>
      </c>
      <c r="I66" s="168" t="str">
        <f>IF('2. Dateneingabe'!I66="","",'2. Dateneingabe'!I66)</f>
        <v/>
      </c>
      <c r="J66" s="168" t="str">
        <f>IF('2. Dateneingabe'!J66="","",'2. Dateneingabe'!J66)</f>
        <v xml:space="preserve">THG-Emissionen </v>
      </c>
      <c r="K66" s="1" t="str">
        <f>IF('2. Dateneingabe'!K66="","",'2. Dateneingabe'!K66)</f>
        <v/>
      </c>
      <c r="L66" s="1" t="str">
        <f>IF('2. Dateneingabe'!L66="","",'2. Dateneingabe'!L66)</f>
        <v/>
      </c>
      <c r="M66" s="1" t="str">
        <f>IF('2. Dateneingabe'!M66="","",'2. Dateneingabe'!M66)</f>
        <v/>
      </c>
      <c r="N66" s="1" t="str">
        <f>IF('2. Dateneingabe'!N66="","",'2. Dateneingabe'!N66)</f>
        <v/>
      </c>
      <c r="T66" s="9"/>
      <c r="AB66" s="9"/>
    </row>
    <row r="67" spans="2:28" s="140" customFormat="1" ht="28.05" customHeight="1" x14ac:dyDescent="0.25">
      <c r="B67" s="27" t="str">
        <f>IF('2. Dateneingabe'!B67="","",'2. Dateneingabe'!B67)</f>
        <v/>
      </c>
      <c r="C67" s="246" t="str">
        <f>IF('2. Dateneingabe'!C67="","",'2. Dateneingabe'!C67)</f>
        <v>Energieträger [MWhHi]</v>
      </c>
      <c r="D67" s="246" t="str">
        <f>IF('2. Dateneingabe'!D67="","",'2. Dateneingabe'!D67)</f>
        <v/>
      </c>
      <c r="E67" s="169" t="str">
        <f>IF('2. Dateneingabe'!E67="","",'2. Dateneingabe'!E67)</f>
        <v/>
      </c>
      <c r="F67" s="169" t="str">
        <f>IF('2. Dateneingabe'!F67="","",'2. Dateneingabe'!F67)</f>
        <v xml:space="preserve"> [t CO2e/MWhHi]</v>
      </c>
      <c r="G67" s="27" t="str">
        <f>IF('2. Dateneingabe'!G67="","",'2. Dateneingabe'!G67)</f>
        <v/>
      </c>
      <c r="H67" s="27" t="str">
        <f>IF('2. Dateneingabe'!H67="","",'2. Dateneingabe'!H67)</f>
        <v/>
      </c>
      <c r="I67" s="169" t="str">
        <f>IF('2. Dateneingabe'!I67="","",'2. Dateneingabe'!I67)</f>
        <v/>
      </c>
      <c r="J67" s="169" t="str">
        <f>IF('2. Dateneingabe'!J67="","",'2. Dateneingabe'!J67)</f>
        <v>[t CO2e]</v>
      </c>
      <c r="K67" s="27" t="str">
        <f>IF('2. Dateneingabe'!K67="","",'2. Dateneingabe'!K67)</f>
        <v/>
      </c>
      <c r="L67" s="27" t="str">
        <f>IF('2. Dateneingabe'!L67="","",'2. Dateneingabe'!L67)</f>
        <v/>
      </c>
      <c r="M67" s="27" t="str">
        <f>IF('2. Dateneingabe'!M67="","",'2. Dateneingabe'!M67)</f>
        <v/>
      </c>
      <c r="N67" s="27" t="str">
        <f>IF('2. Dateneingabe'!N67="","",'2. Dateneingabe'!N67)</f>
        <v/>
      </c>
    </row>
    <row r="68" spans="2:28" x14ac:dyDescent="0.25">
      <c r="B68" s="1" t="str">
        <f>IF('2. Dateneingabe'!B68="","",'2. Dateneingabe'!B68)</f>
        <v/>
      </c>
      <c r="C68" s="217" t="str">
        <f>IF('2. Dateneingabe'!C68="","",'2. Dateneingabe'!C68)</f>
        <v/>
      </c>
      <c r="D68" s="218" t="str">
        <f>IF('2. Dateneingabe'!D68="","",'2. Dateneingabe'!D68)</f>
        <v/>
      </c>
      <c r="E68" s="17" t="str">
        <f>IF('2. Dateneingabe'!E68="","",'2. Dateneingabe'!E68)</f>
        <v>*</v>
      </c>
      <c r="F68" s="138">
        <f>IF('2. Dateneingabe'!F68="","",'2. Dateneingabe'!F68)</f>
        <v>0</v>
      </c>
      <c r="G68" s="36" t="str">
        <f>IF('2. Dateneingabe'!G68="","",'2. Dateneingabe'!G68)</f>
        <v>:</v>
      </c>
      <c r="H68" s="183">
        <f>IF('2. Dateneingabe'!H68="","",'2. Dateneingabe'!H68)</f>
        <v>3</v>
      </c>
      <c r="I68" s="17" t="str">
        <f>IF('2. Dateneingabe'!I68="","",'2. Dateneingabe'!I68)</f>
        <v>=</v>
      </c>
      <c r="J68" s="181">
        <f>IF('2. Dateneingabe'!J68="","",'2. Dateneingabe'!J68)</f>
        <v>0</v>
      </c>
      <c r="K68" s="1" t="str">
        <f>IF('2. Dateneingabe'!K68="","",'2. Dateneingabe'!K68)</f>
        <v/>
      </c>
      <c r="L68" s="1" t="str">
        <f>IF('2. Dateneingabe'!L68="","",'2. Dateneingabe'!L68)</f>
        <v/>
      </c>
      <c r="M68" s="21" t="str">
        <f>IF('2. Dateneingabe'!M68="","",'2. Dateneingabe'!M68)</f>
        <v/>
      </c>
      <c r="N68" s="19" t="str">
        <f>IF('2. Dateneingabe'!N68="","",'2. Dateneingabe'!N68)</f>
        <v/>
      </c>
      <c r="O68" s="9"/>
      <c r="P68" s="9"/>
      <c r="Q68" s="9"/>
      <c r="T68" s="72"/>
      <c r="AB68" s="9"/>
    </row>
    <row r="69" spans="2:28" ht="15" customHeight="1" x14ac:dyDescent="0.25">
      <c r="B69" s="1" t="str">
        <f>IF('2. Dateneingabe'!B69="","",'2. Dateneingabe'!B69)</f>
        <v/>
      </c>
      <c r="C69" s="217" t="str">
        <f>IF('2. Dateneingabe'!C69="","",'2. Dateneingabe'!C69)</f>
        <v/>
      </c>
      <c r="D69" s="218" t="str">
        <f>IF('2. Dateneingabe'!D69="","",'2. Dateneingabe'!D69)</f>
        <v/>
      </c>
      <c r="E69" s="17" t="str">
        <f>IF('2. Dateneingabe'!E69="","",'2. Dateneingabe'!E69)</f>
        <v>*</v>
      </c>
      <c r="F69" s="138">
        <f>IF('2. Dateneingabe'!F69="","",'2. Dateneingabe'!F69)</f>
        <v>0</v>
      </c>
      <c r="G69" s="132" t="str">
        <f>IF('2. Dateneingabe'!G69="","",'2. Dateneingabe'!G69)</f>
        <v>:</v>
      </c>
      <c r="H69" s="183">
        <f>IF('2. Dateneingabe'!H69="","",'2. Dateneingabe'!H69)</f>
        <v>3</v>
      </c>
      <c r="I69" s="17" t="str">
        <f>IF('2. Dateneingabe'!I69="","",'2. Dateneingabe'!I69)</f>
        <v>=</v>
      </c>
      <c r="J69" s="181">
        <f>IF('2. Dateneingabe'!J69="","",'2. Dateneingabe'!J69)</f>
        <v>0</v>
      </c>
      <c r="K69" s="1" t="str">
        <f>IF('2. Dateneingabe'!K69="","",'2. Dateneingabe'!K69)</f>
        <v/>
      </c>
      <c r="L69" s="1" t="str">
        <f>IF('2. Dateneingabe'!L69="","",'2. Dateneingabe'!L69)</f>
        <v/>
      </c>
      <c r="M69" s="45" t="str">
        <f>IF('2. Dateneingabe'!M69="","",'2. Dateneingabe'!M69)</f>
        <v/>
      </c>
      <c r="N69" s="46" t="str">
        <f>IF('2. Dateneingabe'!N69="","",'2. Dateneingabe'!N69)</f>
        <v/>
      </c>
      <c r="O69" s="73"/>
      <c r="P69" s="73"/>
      <c r="Q69" s="73"/>
      <c r="R69" s="73"/>
      <c r="T69" s="74"/>
    </row>
    <row r="70" spans="2:28" x14ac:dyDescent="0.25">
      <c r="B70" s="1" t="str">
        <f>IF('2. Dateneingabe'!B70="","",'2. Dateneingabe'!B70)</f>
        <v/>
      </c>
      <c r="C70" s="217" t="str">
        <f>IF('2. Dateneingabe'!C70="","",'2. Dateneingabe'!C70)</f>
        <v/>
      </c>
      <c r="D70" s="218" t="str">
        <f>IF('2. Dateneingabe'!D70="","",'2. Dateneingabe'!D70)</f>
        <v/>
      </c>
      <c r="E70" s="17" t="str">
        <f>IF('2. Dateneingabe'!E70="","",'2. Dateneingabe'!E70)</f>
        <v>*</v>
      </c>
      <c r="F70" s="138">
        <f>IF('2. Dateneingabe'!F70="","",'2. Dateneingabe'!F70)</f>
        <v>0</v>
      </c>
      <c r="G70" s="132" t="str">
        <f>IF('2. Dateneingabe'!G70="","",'2. Dateneingabe'!G70)</f>
        <v>:</v>
      </c>
      <c r="H70" s="183">
        <f>IF('2. Dateneingabe'!H70="","",'2. Dateneingabe'!H70)</f>
        <v>3</v>
      </c>
      <c r="I70" s="17" t="str">
        <f>IF('2. Dateneingabe'!I70="","",'2. Dateneingabe'!I70)</f>
        <v>=</v>
      </c>
      <c r="J70" s="181">
        <f>IF('2. Dateneingabe'!J70="","",'2. Dateneingabe'!J70)</f>
        <v>0</v>
      </c>
      <c r="K70" s="1" t="str">
        <f>IF('2. Dateneingabe'!K70="","",'2. Dateneingabe'!K70)</f>
        <v/>
      </c>
      <c r="L70" s="1" t="str">
        <f>IF('2. Dateneingabe'!L70="","",'2. Dateneingabe'!L70)</f>
        <v/>
      </c>
      <c r="M70" s="45" t="str">
        <f>IF('2. Dateneingabe'!M70="","",'2. Dateneingabe'!M70)</f>
        <v/>
      </c>
      <c r="N70" s="46" t="str">
        <f>IF('2. Dateneingabe'!N70="","",'2. Dateneingabe'!N70)</f>
        <v/>
      </c>
      <c r="O70" s="73"/>
      <c r="P70" s="73"/>
      <c r="Q70" s="73"/>
      <c r="R70" s="73"/>
      <c r="T70" s="74"/>
    </row>
    <row r="71" spans="2:28" x14ac:dyDescent="0.25">
      <c r="B71" s="1" t="str">
        <f>IF('2. Dateneingabe'!B71="","",'2. Dateneingabe'!B71)</f>
        <v/>
      </c>
      <c r="C71" s="217" t="str">
        <f>IF('2. Dateneingabe'!C71="","",'2. Dateneingabe'!C71)</f>
        <v/>
      </c>
      <c r="D71" s="218" t="str">
        <f>IF('2. Dateneingabe'!D71="","",'2. Dateneingabe'!D71)</f>
        <v/>
      </c>
      <c r="E71" s="17" t="str">
        <f>IF('2. Dateneingabe'!E71="","",'2. Dateneingabe'!E71)</f>
        <v>*</v>
      </c>
      <c r="F71" s="138">
        <f>IF('2. Dateneingabe'!F71="","",'2. Dateneingabe'!F71)</f>
        <v>0</v>
      </c>
      <c r="G71" s="132" t="str">
        <f>IF('2. Dateneingabe'!G71="","",'2. Dateneingabe'!G71)</f>
        <v>:</v>
      </c>
      <c r="H71" s="183">
        <f>IF('2. Dateneingabe'!H71="","",'2. Dateneingabe'!H71)</f>
        <v>3</v>
      </c>
      <c r="I71" s="17" t="str">
        <f>IF('2. Dateneingabe'!I71="","",'2. Dateneingabe'!I71)</f>
        <v>=</v>
      </c>
      <c r="J71" s="181">
        <f>IF('2. Dateneingabe'!J71="","",'2. Dateneingabe'!J71)</f>
        <v>0</v>
      </c>
      <c r="K71" s="47" t="str">
        <f>IF('2. Dateneingabe'!K71="","",'2. Dateneingabe'!K71)</f>
        <v/>
      </c>
      <c r="L71" s="47" t="str">
        <f>IF('2. Dateneingabe'!L71="","",'2. Dateneingabe'!L71)</f>
        <v/>
      </c>
      <c r="M71" s="1" t="str">
        <f>IF('2. Dateneingabe'!M71="","",'2. Dateneingabe'!M71)</f>
        <v/>
      </c>
      <c r="N71" s="30" t="str">
        <f>IF('2. Dateneingabe'!N71="","",'2. Dateneingabe'!N71)</f>
        <v/>
      </c>
      <c r="T71" s="72"/>
    </row>
    <row r="72" spans="2:28" x14ac:dyDescent="0.25">
      <c r="B72" s="1" t="str">
        <f>IF('2. Dateneingabe'!B72="","",'2. Dateneingabe'!B72)</f>
        <v/>
      </c>
      <c r="C72" s="217" t="str">
        <f>IF('2. Dateneingabe'!C72="","",'2. Dateneingabe'!C72)</f>
        <v/>
      </c>
      <c r="D72" s="218" t="str">
        <f>IF('2. Dateneingabe'!D72="","",'2. Dateneingabe'!D72)</f>
        <v/>
      </c>
      <c r="E72" s="17" t="str">
        <f>IF('2. Dateneingabe'!E72="","",'2. Dateneingabe'!E72)</f>
        <v>*</v>
      </c>
      <c r="F72" s="138">
        <f>IF('2. Dateneingabe'!F72="","",'2. Dateneingabe'!F72)</f>
        <v>0</v>
      </c>
      <c r="G72" s="36" t="str">
        <f>IF('2. Dateneingabe'!G72="","",'2. Dateneingabe'!G72)</f>
        <v>:</v>
      </c>
      <c r="H72" s="183">
        <f>IF('2. Dateneingabe'!H72="","",'2. Dateneingabe'!H72)</f>
        <v>3</v>
      </c>
      <c r="I72" s="17" t="str">
        <f>IF('2. Dateneingabe'!I72="","",'2. Dateneingabe'!I72)</f>
        <v>=</v>
      </c>
      <c r="J72" s="181">
        <f>IF('2. Dateneingabe'!J72="","",'2. Dateneingabe'!J72)</f>
        <v>0</v>
      </c>
      <c r="K72" s="47" t="str">
        <f>IF('2. Dateneingabe'!K72="","",'2. Dateneingabe'!K72)</f>
        <v/>
      </c>
      <c r="L72" s="47" t="str">
        <f>IF('2. Dateneingabe'!L72="","",'2. Dateneingabe'!L72)</f>
        <v/>
      </c>
      <c r="M72" s="1" t="str">
        <f>IF('2. Dateneingabe'!M72="","",'2. Dateneingabe'!M72)</f>
        <v/>
      </c>
      <c r="N72" s="48" t="str">
        <f>IF('2. Dateneingabe'!N72="","",'2. Dateneingabe'!N72)</f>
        <v/>
      </c>
      <c r="T72" s="72"/>
    </row>
    <row r="73" spans="2:28" x14ac:dyDescent="0.25">
      <c r="B73" s="1" t="str">
        <f>IF('2. Dateneingabe'!B73="","",'2. Dateneingabe'!B73)</f>
        <v/>
      </c>
      <c r="C73" s="217" t="str">
        <f>IF('2. Dateneingabe'!C73="","",'2. Dateneingabe'!C73)</f>
        <v/>
      </c>
      <c r="D73" s="218" t="str">
        <f>IF('2. Dateneingabe'!D73="","",'2. Dateneingabe'!D73)</f>
        <v/>
      </c>
      <c r="E73" s="17" t="str">
        <f>IF('2. Dateneingabe'!E73="","",'2. Dateneingabe'!E73)</f>
        <v>*</v>
      </c>
      <c r="F73" s="138">
        <f>IF('2. Dateneingabe'!F73="","",'2. Dateneingabe'!F73)</f>
        <v>0</v>
      </c>
      <c r="G73" s="36" t="str">
        <f>IF('2. Dateneingabe'!G73="","",'2. Dateneingabe'!G73)</f>
        <v>:</v>
      </c>
      <c r="H73" s="183">
        <f>IF('2. Dateneingabe'!H73="","",'2. Dateneingabe'!H73)</f>
        <v>3</v>
      </c>
      <c r="I73" s="17" t="str">
        <f>IF('2. Dateneingabe'!I73="","",'2. Dateneingabe'!I73)</f>
        <v>=</v>
      </c>
      <c r="J73" s="181">
        <f>IF('2. Dateneingabe'!J73="","",'2. Dateneingabe'!J73)</f>
        <v>0</v>
      </c>
      <c r="K73" s="47" t="str">
        <f>IF('2. Dateneingabe'!K73="","",'2. Dateneingabe'!K73)</f>
        <v/>
      </c>
      <c r="L73" s="47" t="str">
        <f>IF('2. Dateneingabe'!L73="","",'2. Dateneingabe'!L73)</f>
        <v/>
      </c>
      <c r="M73" s="1" t="str">
        <f>IF('2. Dateneingabe'!M73="","",'2. Dateneingabe'!M73)</f>
        <v/>
      </c>
      <c r="N73" s="1" t="str">
        <f>IF('2. Dateneingabe'!N73="","",'2. Dateneingabe'!N73)</f>
        <v/>
      </c>
      <c r="T73" s="72"/>
    </row>
    <row r="74" spans="2:28" ht="15" customHeight="1" x14ac:dyDescent="0.25">
      <c r="B74" s="1" t="str">
        <f>IF('2. Dateneingabe'!B74="","",'2. Dateneingabe'!B74)</f>
        <v/>
      </c>
      <c r="C74" s="217" t="str">
        <f>IF('2. Dateneingabe'!C74="","",'2. Dateneingabe'!C74)</f>
        <v/>
      </c>
      <c r="D74" s="218" t="str">
        <f>IF('2. Dateneingabe'!D74="","",'2. Dateneingabe'!D74)</f>
        <v/>
      </c>
      <c r="E74" s="17" t="str">
        <f>IF('2. Dateneingabe'!E74="","",'2. Dateneingabe'!E74)</f>
        <v>*</v>
      </c>
      <c r="F74" s="138">
        <f>IF('2. Dateneingabe'!F74="","",'2. Dateneingabe'!F74)</f>
        <v>0</v>
      </c>
      <c r="G74" s="132" t="str">
        <f>IF('2. Dateneingabe'!G74="","",'2. Dateneingabe'!G74)</f>
        <v>:</v>
      </c>
      <c r="H74" s="183">
        <f>IF('2. Dateneingabe'!H74="","",'2. Dateneingabe'!H74)</f>
        <v>3</v>
      </c>
      <c r="I74" s="17" t="str">
        <f>IF('2. Dateneingabe'!I74="","",'2. Dateneingabe'!I74)</f>
        <v>=</v>
      </c>
      <c r="J74" s="181">
        <f>IF('2. Dateneingabe'!J74="","",'2. Dateneingabe'!J74)</f>
        <v>0</v>
      </c>
      <c r="K74" s="47" t="str">
        <f>IF('2. Dateneingabe'!K74="","",'2. Dateneingabe'!K74)</f>
        <v/>
      </c>
      <c r="L74" s="47" t="str">
        <f>IF('2. Dateneingabe'!L74="","",'2. Dateneingabe'!L74)</f>
        <v/>
      </c>
      <c r="M74" s="1" t="str">
        <f>IF('2. Dateneingabe'!M74="","",'2. Dateneingabe'!M74)</f>
        <v/>
      </c>
      <c r="N74" s="1" t="str">
        <f>IF('2. Dateneingabe'!N74="","",'2. Dateneingabe'!N74)</f>
        <v/>
      </c>
      <c r="T74" s="72"/>
    </row>
    <row r="75" spans="2:28" ht="15" customHeight="1" x14ac:dyDescent="0.25">
      <c r="B75" s="1" t="str">
        <f>IF('2. Dateneingabe'!B75="","",'2. Dateneingabe'!B75)</f>
        <v/>
      </c>
      <c r="C75" s="217" t="str">
        <f>IF('2. Dateneingabe'!C75="","",'2. Dateneingabe'!C75)</f>
        <v/>
      </c>
      <c r="D75" s="218" t="str">
        <f>IF('2. Dateneingabe'!D75="","",'2. Dateneingabe'!D75)</f>
        <v/>
      </c>
      <c r="E75" s="17" t="str">
        <f>IF('2. Dateneingabe'!E75="","",'2. Dateneingabe'!E75)</f>
        <v>*</v>
      </c>
      <c r="F75" s="138">
        <f>IF('2. Dateneingabe'!F75="","",'2. Dateneingabe'!F75)</f>
        <v>0</v>
      </c>
      <c r="G75" s="132" t="str">
        <f>IF('2. Dateneingabe'!G75="","",'2. Dateneingabe'!G75)</f>
        <v>:</v>
      </c>
      <c r="H75" s="183">
        <f>IF('2. Dateneingabe'!H75="","",'2. Dateneingabe'!H75)</f>
        <v>3</v>
      </c>
      <c r="I75" s="17" t="str">
        <f>IF('2. Dateneingabe'!I75="","",'2. Dateneingabe'!I75)</f>
        <v>=</v>
      </c>
      <c r="J75" s="181">
        <f>IF('2. Dateneingabe'!J75="","",'2. Dateneingabe'!J75)</f>
        <v>0</v>
      </c>
      <c r="K75" s="47" t="str">
        <f>IF('2. Dateneingabe'!K75="","",'2. Dateneingabe'!K75)</f>
        <v/>
      </c>
      <c r="L75" s="47" t="str">
        <f>IF('2. Dateneingabe'!L75="","",'2. Dateneingabe'!L75)</f>
        <v/>
      </c>
      <c r="M75" s="1" t="str">
        <f>IF('2. Dateneingabe'!M75="","",'2. Dateneingabe'!M75)</f>
        <v/>
      </c>
      <c r="N75" s="1" t="str">
        <f>IF('2. Dateneingabe'!N75="","",'2. Dateneingabe'!N75)</f>
        <v/>
      </c>
      <c r="T75" s="72"/>
    </row>
    <row r="76" spans="2:28" ht="15" customHeight="1" x14ac:dyDescent="0.25">
      <c r="B76" s="1" t="str">
        <f>IF('2. Dateneingabe'!B76="","",'2. Dateneingabe'!B76)</f>
        <v/>
      </c>
      <c r="C76" s="217" t="str">
        <f>IF('2. Dateneingabe'!C76="","",'2. Dateneingabe'!C76)</f>
        <v/>
      </c>
      <c r="D76" s="218" t="str">
        <f>IF('2. Dateneingabe'!D76="","",'2. Dateneingabe'!D76)</f>
        <v/>
      </c>
      <c r="E76" s="17" t="str">
        <f>IF('2. Dateneingabe'!E76="","",'2. Dateneingabe'!E76)</f>
        <v>*</v>
      </c>
      <c r="F76" s="138">
        <f>IF('2. Dateneingabe'!F76="","",'2. Dateneingabe'!F76)</f>
        <v>0</v>
      </c>
      <c r="G76" s="132" t="str">
        <f>IF('2. Dateneingabe'!G76="","",'2. Dateneingabe'!G76)</f>
        <v>:</v>
      </c>
      <c r="H76" s="183">
        <f>IF('2. Dateneingabe'!H76="","",'2. Dateneingabe'!H76)</f>
        <v>3</v>
      </c>
      <c r="I76" s="17" t="str">
        <f>IF('2. Dateneingabe'!I76="","",'2. Dateneingabe'!I76)</f>
        <v>=</v>
      </c>
      <c r="J76" s="181">
        <f>IF('2. Dateneingabe'!J76="","",'2. Dateneingabe'!J76)</f>
        <v>0</v>
      </c>
      <c r="K76" s="47" t="str">
        <f>IF('2. Dateneingabe'!K76="","",'2. Dateneingabe'!K76)</f>
        <v/>
      </c>
      <c r="L76" s="47" t="str">
        <f>IF('2. Dateneingabe'!L76="","",'2. Dateneingabe'!L76)</f>
        <v/>
      </c>
      <c r="M76" s="1" t="str">
        <f>IF('2. Dateneingabe'!M76="","",'2. Dateneingabe'!M76)</f>
        <v/>
      </c>
      <c r="N76" s="1" t="str">
        <f>IF('2. Dateneingabe'!N76="","",'2. Dateneingabe'!N76)</f>
        <v/>
      </c>
      <c r="T76" s="72"/>
    </row>
    <row r="77" spans="2:28" x14ac:dyDescent="0.25">
      <c r="B77" s="1" t="str">
        <f>IF('2. Dateneingabe'!B77="","",'2. Dateneingabe'!B77)</f>
        <v/>
      </c>
      <c r="C77" s="217" t="str">
        <f>IF('2. Dateneingabe'!C77="","",'2. Dateneingabe'!C77)</f>
        <v/>
      </c>
      <c r="D77" s="218" t="str">
        <f>IF('2. Dateneingabe'!D77="","",'2. Dateneingabe'!D77)</f>
        <v/>
      </c>
      <c r="E77" s="17" t="str">
        <f>IF('2. Dateneingabe'!E77="","",'2. Dateneingabe'!E77)</f>
        <v>*</v>
      </c>
      <c r="F77" s="138">
        <f>IF('2. Dateneingabe'!F77="","",'2. Dateneingabe'!F77)</f>
        <v>0</v>
      </c>
      <c r="G77" s="132" t="str">
        <f>IF('2. Dateneingabe'!G77="","",'2. Dateneingabe'!G77)</f>
        <v>:</v>
      </c>
      <c r="H77" s="183">
        <f>IF('2. Dateneingabe'!H77="","",'2. Dateneingabe'!H77)</f>
        <v>3</v>
      </c>
      <c r="I77" s="17" t="str">
        <f>IF('2. Dateneingabe'!I77="","",'2. Dateneingabe'!I77)</f>
        <v>=</v>
      </c>
      <c r="J77" s="181">
        <f>IF('2. Dateneingabe'!J77="","",'2. Dateneingabe'!J77)</f>
        <v>0</v>
      </c>
      <c r="K77" s="47" t="str">
        <f>IF('2. Dateneingabe'!K77="","",'2. Dateneingabe'!K77)</f>
        <v/>
      </c>
      <c r="L77" s="47" t="str">
        <f>IF('2. Dateneingabe'!L77="","",'2. Dateneingabe'!L77)</f>
        <v/>
      </c>
      <c r="M77" s="1" t="str">
        <f>IF('2. Dateneingabe'!M77="","",'2. Dateneingabe'!M77)</f>
        <v/>
      </c>
      <c r="N77" s="1" t="str">
        <f>IF('2. Dateneingabe'!N77="","",'2. Dateneingabe'!N77)</f>
        <v/>
      </c>
    </row>
    <row r="78" spans="2:28" ht="15" customHeight="1" thickBot="1" x14ac:dyDescent="0.3">
      <c r="B78" s="1" t="str">
        <f>IF('2. Dateneingabe'!B78="","",'2. Dateneingabe'!B78)</f>
        <v/>
      </c>
      <c r="C78" s="38" t="str">
        <f>IF('2. Dateneingabe'!C78="","",'2. Dateneingabe'!C78)</f>
        <v/>
      </c>
      <c r="D78" s="38" t="str">
        <f>IF('2. Dateneingabe'!D78="","",'2. Dateneingabe'!D78)</f>
        <v/>
      </c>
      <c r="E78" s="38" t="str">
        <f>IF('2. Dateneingabe'!E78="","",'2. Dateneingabe'!E78)</f>
        <v/>
      </c>
      <c r="F78" s="38" t="str">
        <f>IF('2. Dateneingabe'!F78="","",'2. Dateneingabe'!F78)</f>
        <v/>
      </c>
      <c r="G78" s="38" t="str">
        <f>IF('2. Dateneingabe'!G78="","",'2. Dateneingabe'!G78)</f>
        <v/>
      </c>
      <c r="H78" s="38" t="str">
        <f>IF('2. Dateneingabe'!H78="","",'2. Dateneingabe'!H78)</f>
        <v/>
      </c>
      <c r="I78" s="38" t="str">
        <f>IF('2. Dateneingabe'!I78="","",'2. Dateneingabe'!I78)</f>
        <v/>
      </c>
      <c r="J78" s="38" t="str">
        <f>IF('2. Dateneingabe'!J78="","",'2. Dateneingabe'!J78)</f>
        <v/>
      </c>
      <c r="K78" s="47" t="str">
        <f>IF('2. Dateneingabe'!K78="","",'2. Dateneingabe'!K78)</f>
        <v/>
      </c>
      <c r="L78" s="47" t="str">
        <f>IF('2. Dateneingabe'!L78="","",'2. Dateneingabe'!L78)</f>
        <v/>
      </c>
      <c r="M78" s="1" t="str">
        <f>IF('2. Dateneingabe'!M78="","",'2. Dateneingabe'!M78)</f>
        <v/>
      </c>
      <c r="N78" s="1" t="str">
        <f>IF('2. Dateneingabe'!N78="","",'2. Dateneingabe'!N78)</f>
        <v/>
      </c>
    </row>
    <row r="79" spans="2:28" ht="14.4" thickTop="1" x14ac:dyDescent="0.25">
      <c r="B79" s="1" t="str">
        <f>IF('2. Dateneingabe'!B79="","",'2. Dateneingabe'!B79)</f>
        <v/>
      </c>
      <c r="C79" s="1" t="str">
        <f>IF('2. Dateneingabe'!C79="","",'2. Dateneingabe'!C79)</f>
        <v/>
      </c>
      <c r="D79" s="1" t="str">
        <f>IF('2. Dateneingabe'!D79="","",'2. Dateneingabe'!D79)</f>
        <v/>
      </c>
      <c r="E79" s="1" t="str">
        <f>IF('2. Dateneingabe'!E79="","",'2. Dateneingabe'!E79)</f>
        <v/>
      </c>
      <c r="F79" s="1" t="str">
        <f>IF('2. Dateneingabe'!F79="","",'2. Dateneingabe'!F79)</f>
        <v/>
      </c>
      <c r="G79" s="1" t="str">
        <f>IF('2. Dateneingabe'!G79="","",'2. Dateneingabe'!G79)</f>
        <v/>
      </c>
      <c r="I79" s="69" t="str">
        <f>IF('2. Dateneingabe'!I79="","",'2. Dateneingabe'!I79)</f>
        <v>Summe</v>
      </c>
      <c r="J79" s="181">
        <f>IF('2. Dateneingabe'!J79="","",'2. Dateneingabe'!J79)</f>
        <v>0</v>
      </c>
      <c r="K79" s="47" t="str">
        <f>IF('2. Dateneingabe'!K79="","",'2. Dateneingabe'!K79)</f>
        <v/>
      </c>
      <c r="L79" s="47" t="str">
        <f>IF('2. Dateneingabe'!L79="","",'2. Dateneingabe'!L79)</f>
        <v/>
      </c>
      <c r="M79" s="1" t="str">
        <f>IF('2. Dateneingabe'!M79="","",'2. Dateneingabe'!M79)</f>
        <v/>
      </c>
      <c r="N79" s="1" t="str">
        <f>IF('2. Dateneingabe'!N79="","",'2. Dateneingabe'!N79)</f>
        <v/>
      </c>
    </row>
    <row r="80" spans="2:28" ht="28.05" customHeight="1" x14ac:dyDescent="0.25">
      <c r="B80" s="1" t="str">
        <f>IF('2. Dateneingabe'!B80="","",'2. Dateneingabe'!B80)</f>
        <v/>
      </c>
      <c r="C80" s="1" t="str">
        <f>IF('2. Dateneingabe'!C80="","",'2. Dateneingabe'!C80)</f>
        <v/>
      </c>
      <c r="D80" s="1" t="str">
        <f>IF('2. Dateneingabe'!D80="","",'2. Dateneingabe'!D80)</f>
        <v/>
      </c>
      <c r="E80" s="1" t="str">
        <f>IF('2. Dateneingabe'!E80="","",'2. Dateneingabe'!E80)</f>
        <v/>
      </c>
      <c r="F80" s="1" t="str">
        <f>IF('2. Dateneingabe'!F80="","",'2. Dateneingabe'!F80)</f>
        <v/>
      </c>
      <c r="G80" s="1" t="str">
        <f>IF('2. Dateneingabe'!G80="","",'2. Dateneingabe'!G80)</f>
        <v/>
      </c>
      <c r="H80" s="1" t="str">
        <f>IF('2. Dateneingabe'!H80="","",'2. Dateneingabe'!H80)</f>
        <v/>
      </c>
      <c r="I80" s="47" t="str">
        <f>IF('2. Dateneingabe'!I80="","",'2. Dateneingabe'!I80)</f>
        <v/>
      </c>
      <c r="J80" s="47" t="str">
        <f>IF('2. Dateneingabe'!J80="","",'2. Dateneingabe'!J80)</f>
        <v/>
      </c>
      <c r="K80" s="47" t="str">
        <f>IF('2. Dateneingabe'!K80="","",'2. Dateneingabe'!K80)</f>
        <v/>
      </c>
      <c r="L80" s="47" t="str">
        <f>IF('2. Dateneingabe'!L80="","",'2. Dateneingabe'!L80)</f>
        <v/>
      </c>
      <c r="M80" s="1" t="str">
        <f>IF('2. Dateneingabe'!M80="","",'2. Dateneingabe'!M80)</f>
        <v/>
      </c>
      <c r="N80" s="1" t="str">
        <f>IF('2. Dateneingabe'!N80="","",'2. Dateneingabe'!N80)</f>
        <v/>
      </c>
    </row>
    <row r="81" spans="2:14" ht="25.05" customHeight="1" x14ac:dyDescent="0.25">
      <c r="B81" s="63" t="str">
        <f>IF('2. Dateneingabe'!B81="","",'2. Dateneingabe'!B81)</f>
        <v>V) Verändern sich direkte, aus dem Prozess resultierende THG-Emissionen? (Scope 1)</v>
      </c>
      <c r="C81" s="60"/>
      <c r="D81" s="60"/>
      <c r="E81" s="60"/>
      <c r="F81" s="60"/>
      <c r="G81" s="60"/>
      <c r="H81" s="60"/>
      <c r="I81" s="62"/>
      <c r="J81" s="62"/>
      <c r="K81" s="62"/>
      <c r="L81" s="62"/>
      <c r="M81" s="62"/>
      <c r="N81" s="62"/>
    </row>
    <row r="82" spans="2:14" x14ac:dyDescent="0.25">
      <c r="B82" s="1" t="str">
        <f>IF('2. Dateneingabe'!B82="","",'2. Dateneingabe'!B82)</f>
        <v/>
      </c>
      <c r="C82" s="1" t="str">
        <f>IF('2. Dateneingabe'!C82="","",'2. Dateneingabe'!C82)</f>
        <v/>
      </c>
      <c r="D82" s="1" t="str">
        <f>IF('2. Dateneingabe'!D82="","",'2. Dateneingabe'!D82)</f>
        <v/>
      </c>
      <c r="E82" s="1" t="str">
        <f>IF('2. Dateneingabe'!E82="","",'2. Dateneingabe'!E82)</f>
        <v/>
      </c>
      <c r="F82" s="1" t="str">
        <f>IF('2. Dateneingabe'!F82="","",'2. Dateneingabe'!F82)</f>
        <v/>
      </c>
      <c r="G82" s="1" t="str">
        <f>IF('2. Dateneingabe'!G82="","",'2. Dateneingabe'!G82)</f>
        <v/>
      </c>
      <c r="H82" s="1" t="str">
        <f>IF('2. Dateneingabe'!H82="","",'2. Dateneingabe'!H82)</f>
        <v/>
      </c>
      <c r="I82" s="47" t="str">
        <f>IF('2. Dateneingabe'!I82="","",'2. Dateneingabe'!I82)</f>
        <v/>
      </c>
      <c r="J82" s="47" t="str">
        <f>IF('2. Dateneingabe'!J82="","",'2. Dateneingabe'!J82)</f>
        <v/>
      </c>
      <c r="K82" s="47" t="str">
        <f>IF('2. Dateneingabe'!K82="","",'2. Dateneingabe'!K82)</f>
        <v/>
      </c>
      <c r="L82" s="47" t="str">
        <f>IF('2. Dateneingabe'!L82="","",'2. Dateneingabe'!L82)</f>
        <v/>
      </c>
      <c r="M82" s="1" t="str">
        <f>IF('2. Dateneingabe'!M82="","",'2. Dateneingabe'!M82)</f>
        <v/>
      </c>
      <c r="N82" s="1" t="str">
        <f>IF('2. Dateneingabe'!N82="","",'2. Dateneingabe'!N82)</f>
        <v/>
      </c>
    </row>
    <row r="83" spans="2:14" x14ac:dyDescent="0.25">
      <c r="B83" s="1" t="str">
        <f>IF('2. Dateneingabe'!B83="","",'2. Dateneingabe'!B83)</f>
        <v/>
      </c>
      <c r="C83" s="1" t="str">
        <f>IF('2. Dateneingabe'!C83="","",'2. Dateneingabe'!C83)</f>
        <v/>
      </c>
      <c r="D83" s="1" t="str">
        <f>IF('2. Dateneingabe'!D83="","",'2. Dateneingabe'!D83)</f>
        <v/>
      </c>
      <c r="E83" s="1" t="str">
        <f>IF('2. Dateneingabe'!E83="","",'2. Dateneingabe'!E83)</f>
        <v/>
      </c>
      <c r="F83" s="1" t="str">
        <f>IF('2. Dateneingabe'!F83="","",'2. Dateneingabe'!F83)</f>
        <v/>
      </c>
      <c r="G83" s="1" t="str">
        <f>IF('2. Dateneingabe'!G83="","",'2. Dateneingabe'!G83)</f>
        <v/>
      </c>
      <c r="H83" s="1" t="str">
        <f>IF('2. Dateneingabe'!H83="","",'2. Dateneingabe'!H83)</f>
        <v/>
      </c>
      <c r="I83" s="47" t="str">
        <f>IF('2. Dateneingabe'!I83="","",'2. Dateneingabe'!I83)</f>
        <v/>
      </c>
      <c r="J83" s="47" t="str">
        <f>IF('2. Dateneingabe'!J83="","",'2. Dateneingabe'!J83)</f>
        <v/>
      </c>
      <c r="K83" s="47" t="str">
        <f>IF('2. Dateneingabe'!K83="","",'2. Dateneingabe'!K83)</f>
        <v/>
      </c>
      <c r="L83" s="47" t="str">
        <f>IF('2. Dateneingabe'!L83="","",'2. Dateneingabe'!L83)</f>
        <v/>
      </c>
      <c r="M83" s="1" t="str">
        <f>IF('2. Dateneingabe'!M83="","",'2. Dateneingabe'!M83)</f>
        <v/>
      </c>
      <c r="N83" s="1" t="str">
        <f>IF('2. Dateneingabe'!N83="","",'2. Dateneingabe'!N83)</f>
        <v/>
      </c>
    </row>
    <row r="84" spans="2:14" ht="41.4" x14ac:dyDescent="0.25">
      <c r="B84" s="1" t="str">
        <f>IF('2. Dateneingabe'!B84="","",'2. Dateneingabe'!B84)</f>
        <v/>
      </c>
      <c r="C84" s="247" t="str">
        <f>IF('2. Dateneingabe'!C84="","",'2. Dateneingabe'!C84)</f>
        <v>Eingesparte Menge pro Jahr (positiv) 
Zusätzliche Mengen (negativ)</v>
      </c>
      <c r="D84" s="247" t="str">
        <f>IF('2. Dateneingabe'!D84="","",'2. Dateneingabe'!D84)</f>
        <v/>
      </c>
      <c r="E84" s="19" t="str">
        <f>IF('2. Dateneingabe'!E84="","",'2. Dateneingabe'!E84)</f>
        <v/>
      </c>
      <c r="F84" s="168" t="str">
        <f>IF('2. Dateneingabe'!F84="","",'2. Dateneingabe'!F84)</f>
        <v>CO2-Äquivalente (GWP100)</v>
      </c>
      <c r="G84" s="1" t="str">
        <f>IF('2. Dateneingabe'!G84="","",'2. Dateneingabe'!G84)</f>
        <v/>
      </c>
      <c r="H84" s="168" t="str">
        <f>IF('2. Dateneingabe'!H84="","",'2. Dateneingabe'!H84)</f>
        <v>Verteilungsfaktor bei einmaligen Einsparungen</v>
      </c>
      <c r="I84" s="168" t="str">
        <f>IF('2. Dateneingabe'!I84="","",'2. Dateneingabe'!I84)</f>
        <v/>
      </c>
      <c r="J84" s="168" t="str">
        <f>IF('2. Dateneingabe'!J84="","",'2. Dateneingabe'!J84)</f>
        <v xml:space="preserve">THG-Emissionen </v>
      </c>
      <c r="K84" s="47" t="str">
        <f>IF('2. Dateneingabe'!K84="","",'2. Dateneingabe'!K84)</f>
        <v/>
      </c>
      <c r="L84" s="47" t="str">
        <f>IF('2. Dateneingabe'!L84="","",'2. Dateneingabe'!L84)</f>
        <v/>
      </c>
      <c r="M84" s="1" t="str">
        <f>IF('2. Dateneingabe'!M84="","",'2. Dateneingabe'!M84)</f>
        <v/>
      </c>
      <c r="N84" s="1" t="str">
        <f>IF('2. Dateneingabe'!N84="","",'2. Dateneingabe'!N84)</f>
        <v/>
      </c>
    </row>
    <row r="85" spans="2:14" s="140" customFormat="1" ht="28.05" customHeight="1" x14ac:dyDescent="0.25">
      <c r="B85" s="27" t="str">
        <f>IF('2. Dateneingabe'!B85="","",'2. Dateneingabe'!B85)</f>
        <v/>
      </c>
      <c r="C85" s="246" t="str">
        <f>IF('2. Dateneingabe'!C85="","",'2. Dateneingabe'!C85)</f>
        <v>Treibhausgas [t]</v>
      </c>
      <c r="D85" s="246" t="str">
        <f>IF('2. Dateneingabe'!D85="","",'2. Dateneingabe'!D85)</f>
        <v/>
      </c>
      <c r="E85" s="169" t="str">
        <f>IF('2. Dateneingabe'!E85="","",'2. Dateneingabe'!E85)</f>
        <v/>
      </c>
      <c r="F85" s="169" t="str">
        <f>IF('2. Dateneingabe'!F85="","",'2. Dateneingabe'!F85)</f>
        <v xml:space="preserve"> [t CO2e/t]</v>
      </c>
      <c r="G85" s="27" t="str">
        <f>IF('2. Dateneingabe'!G85="","",'2. Dateneingabe'!G85)</f>
        <v/>
      </c>
      <c r="H85" s="27" t="str">
        <f>IF('2. Dateneingabe'!H85="","",'2. Dateneingabe'!H85)</f>
        <v/>
      </c>
      <c r="I85" s="169" t="str">
        <f>IF('2. Dateneingabe'!I85="","",'2. Dateneingabe'!I85)</f>
        <v/>
      </c>
      <c r="J85" s="169" t="str">
        <f>IF('2. Dateneingabe'!J85="","",'2. Dateneingabe'!J85)</f>
        <v>[t CO2e]</v>
      </c>
      <c r="K85" s="27" t="str">
        <f>IF('2. Dateneingabe'!K85="","",'2. Dateneingabe'!K85)</f>
        <v/>
      </c>
      <c r="L85" s="27" t="str">
        <f>IF('2. Dateneingabe'!L85="","",'2. Dateneingabe'!L85)</f>
        <v/>
      </c>
      <c r="M85" s="27" t="str">
        <f>IF('2. Dateneingabe'!M85="","",'2. Dateneingabe'!M85)</f>
        <v/>
      </c>
      <c r="N85" s="27" t="str">
        <f>IF('2. Dateneingabe'!N85="","",'2. Dateneingabe'!N85)</f>
        <v/>
      </c>
    </row>
    <row r="86" spans="2:14" x14ac:dyDescent="0.25">
      <c r="B86" s="1" t="str">
        <f>IF('2. Dateneingabe'!B86="","",'2. Dateneingabe'!B86)</f>
        <v/>
      </c>
      <c r="C86" s="217" t="str">
        <f>IF('2. Dateneingabe'!C86="","",'2. Dateneingabe'!C86)</f>
        <v/>
      </c>
      <c r="D86" s="218" t="str">
        <f>IF('2. Dateneingabe'!D86="","",'2. Dateneingabe'!D86)</f>
        <v/>
      </c>
      <c r="E86" s="17" t="str">
        <f>IF('2. Dateneingabe'!E86="","",'2. Dateneingabe'!E86)</f>
        <v>*</v>
      </c>
      <c r="F86" s="138">
        <f>IF('2. Dateneingabe'!F86="","",'2. Dateneingabe'!F86)</f>
        <v>0</v>
      </c>
      <c r="G86" s="132" t="str">
        <f>IF('2. Dateneingabe'!G86="","",'2. Dateneingabe'!G86)</f>
        <v>:</v>
      </c>
      <c r="H86" s="183">
        <f>IF('2. Dateneingabe'!H86="","",'2. Dateneingabe'!H86)</f>
        <v>3</v>
      </c>
      <c r="I86" s="17" t="str">
        <f>IF('2. Dateneingabe'!I86="","",'2. Dateneingabe'!I86)</f>
        <v>=</v>
      </c>
      <c r="J86" s="181">
        <f>IF('2. Dateneingabe'!J86="","",'2. Dateneingabe'!J86)</f>
        <v>0</v>
      </c>
      <c r="K86" s="47" t="str">
        <f>IF('2. Dateneingabe'!K86="","",'2. Dateneingabe'!K86)</f>
        <v/>
      </c>
      <c r="L86" s="47" t="str">
        <f>IF('2. Dateneingabe'!L86="","",'2. Dateneingabe'!L86)</f>
        <v/>
      </c>
      <c r="M86" s="1" t="str">
        <f>IF('2. Dateneingabe'!M86="","",'2. Dateneingabe'!M86)</f>
        <v/>
      </c>
      <c r="N86" s="1" t="str">
        <f>IF('2. Dateneingabe'!N86="","",'2. Dateneingabe'!N86)</f>
        <v/>
      </c>
    </row>
    <row r="87" spans="2:14" x14ac:dyDescent="0.25">
      <c r="B87" s="1" t="str">
        <f>IF('2. Dateneingabe'!B87="","",'2. Dateneingabe'!B87)</f>
        <v/>
      </c>
      <c r="C87" s="217" t="str">
        <f>IF('2. Dateneingabe'!C87="","",'2. Dateneingabe'!C87)</f>
        <v/>
      </c>
      <c r="D87" s="218" t="str">
        <f>IF('2. Dateneingabe'!D87="","",'2. Dateneingabe'!D87)</f>
        <v/>
      </c>
      <c r="E87" s="17" t="str">
        <f>IF('2. Dateneingabe'!E87="","",'2. Dateneingabe'!E87)</f>
        <v>*</v>
      </c>
      <c r="F87" s="138">
        <f>IF('2. Dateneingabe'!F87="","",'2. Dateneingabe'!F87)</f>
        <v>0</v>
      </c>
      <c r="G87" s="36" t="str">
        <f>IF('2. Dateneingabe'!G87="","",'2. Dateneingabe'!G87)</f>
        <v>:</v>
      </c>
      <c r="H87" s="183">
        <f>IF('2. Dateneingabe'!H87="","",'2. Dateneingabe'!H87)</f>
        <v>3</v>
      </c>
      <c r="I87" s="17" t="str">
        <f>IF('2. Dateneingabe'!I87="","",'2. Dateneingabe'!I87)</f>
        <v>=</v>
      </c>
      <c r="J87" s="181">
        <f>IF('2. Dateneingabe'!J87="","",'2. Dateneingabe'!J87)</f>
        <v>0</v>
      </c>
      <c r="K87" s="47" t="str">
        <f>IF('2. Dateneingabe'!K87="","",'2. Dateneingabe'!K87)</f>
        <v/>
      </c>
      <c r="L87" s="47" t="str">
        <f>IF('2. Dateneingabe'!L87="","",'2. Dateneingabe'!L87)</f>
        <v/>
      </c>
      <c r="M87" s="1" t="str">
        <f>IF('2. Dateneingabe'!M87="","",'2. Dateneingabe'!M87)</f>
        <v/>
      </c>
      <c r="N87" s="1" t="str">
        <f>IF('2. Dateneingabe'!N87="","",'2. Dateneingabe'!N87)</f>
        <v/>
      </c>
    </row>
    <row r="88" spans="2:14" x14ac:dyDescent="0.25">
      <c r="B88" s="1" t="str">
        <f>IF('2. Dateneingabe'!B88="","",'2. Dateneingabe'!B88)</f>
        <v/>
      </c>
      <c r="C88" s="217" t="str">
        <f>IF('2. Dateneingabe'!C88="","",'2. Dateneingabe'!C88)</f>
        <v/>
      </c>
      <c r="D88" s="218" t="str">
        <f>IF('2. Dateneingabe'!D88="","",'2. Dateneingabe'!D88)</f>
        <v/>
      </c>
      <c r="E88" s="17" t="str">
        <f>IF('2. Dateneingabe'!E88="","",'2. Dateneingabe'!E88)</f>
        <v>*</v>
      </c>
      <c r="F88" s="138">
        <f>IF('2. Dateneingabe'!F88="","",'2. Dateneingabe'!F88)</f>
        <v>0</v>
      </c>
      <c r="G88" s="36" t="str">
        <f>IF('2. Dateneingabe'!G88="","",'2. Dateneingabe'!G88)</f>
        <v>:</v>
      </c>
      <c r="H88" s="183">
        <f>IF('2. Dateneingabe'!H88="","",'2. Dateneingabe'!H88)</f>
        <v>3</v>
      </c>
      <c r="I88" s="17" t="str">
        <f>IF('2. Dateneingabe'!I88="","",'2. Dateneingabe'!I88)</f>
        <v>=</v>
      </c>
      <c r="J88" s="181">
        <f>IF('2. Dateneingabe'!J88="","",'2. Dateneingabe'!J88)</f>
        <v>0</v>
      </c>
      <c r="K88" s="47" t="str">
        <f>IF('2. Dateneingabe'!K88="","",'2. Dateneingabe'!K88)</f>
        <v/>
      </c>
      <c r="L88" s="47" t="str">
        <f>IF('2. Dateneingabe'!L88="","",'2. Dateneingabe'!L88)</f>
        <v/>
      </c>
      <c r="M88" s="1" t="str">
        <f>IF('2. Dateneingabe'!M88="","",'2. Dateneingabe'!M88)</f>
        <v/>
      </c>
      <c r="N88" s="1" t="str">
        <f>IF('2. Dateneingabe'!N88="","",'2. Dateneingabe'!N88)</f>
        <v/>
      </c>
    </row>
    <row r="89" spans="2:14" x14ac:dyDescent="0.25">
      <c r="B89" s="1" t="str">
        <f>IF('2. Dateneingabe'!B89="","",'2. Dateneingabe'!B89)</f>
        <v/>
      </c>
      <c r="C89" s="217" t="str">
        <f>IF('2. Dateneingabe'!C89="","",'2. Dateneingabe'!C89)</f>
        <v/>
      </c>
      <c r="D89" s="218" t="str">
        <f>IF('2. Dateneingabe'!D89="","",'2. Dateneingabe'!D89)</f>
        <v/>
      </c>
      <c r="E89" s="17" t="str">
        <f>IF('2. Dateneingabe'!E89="","",'2. Dateneingabe'!E89)</f>
        <v>*</v>
      </c>
      <c r="F89" s="138">
        <f>IF('2. Dateneingabe'!F89="","",'2. Dateneingabe'!F89)</f>
        <v>0</v>
      </c>
      <c r="G89" s="132" t="str">
        <f>IF('2. Dateneingabe'!G89="","",'2. Dateneingabe'!G89)</f>
        <v>:</v>
      </c>
      <c r="H89" s="183">
        <f>IF('2. Dateneingabe'!H89="","",'2. Dateneingabe'!H89)</f>
        <v>3</v>
      </c>
      <c r="I89" s="17" t="str">
        <f>IF('2. Dateneingabe'!I89="","",'2. Dateneingabe'!I89)</f>
        <v>=</v>
      </c>
      <c r="J89" s="181">
        <f>IF('2. Dateneingabe'!J89="","",'2. Dateneingabe'!J89)</f>
        <v>0</v>
      </c>
      <c r="K89" s="47" t="str">
        <f>IF('2. Dateneingabe'!K89="","",'2. Dateneingabe'!K89)</f>
        <v/>
      </c>
      <c r="L89" s="47" t="str">
        <f>IF('2. Dateneingabe'!L89="","",'2. Dateneingabe'!L89)</f>
        <v/>
      </c>
      <c r="M89" s="1" t="str">
        <f>IF('2. Dateneingabe'!M89="","",'2. Dateneingabe'!M89)</f>
        <v/>
      </c>
      <c r="N89" s="1" t="str">
        <f>IF('2. Dateneingabe'!N89="","",'2. Dateneingabe'!N89)</f>
        <v/>
      </c>
    </row>
    <row r="90" spans="2:14" x14ac:dyDescent="0.25">
      <c r="B90" s="1" t="str">
        <f>IF('2. Dateneingabe'!B90="","",'2. Dateneingabe'!B90)</f>
        <v/>
      </c>
      <c r="C90" s="217" t="str">
        <f>IF('2. Dateneingabe'!C90="","",'2. Dateneingabe'!C90)</f>
        <v/>
      </c>
      <c r="D90" s="218" t="str">
        <f>IF('2. Dateneingabe'!D90="","",'2. Dateneingabe'!D90)</f>
        <v/>
      </c>
      <c r="E90" s="17" t="str">
        <f>IF('2. Dateneingabe'!E90="","",'2. Dateneingabe'!E90)</f>
        <v>*</v>
      </c>
      <c r="F90" s="138">
        <f>IF('2. Dateneingabe'!F90="","",'2. Dateneingabe'!F90)</f>
        <v>0</v>
      </c>
      <c r="G90" s="132" t="str">
        <f>IF('2. Dateneingabe'!G90="","",'2. Dateneingabe'!G90)</f>
        <v>:</v>
      </c>
      <c r="H90" s="183">
        <f>IF('2. Dateneingabe'!H90="","",'2. Dateneingabe'!H90)</f>
        <v>3</v>
      </c>
      <c r="I90" s="17" t="str">
        <f>IF('2. Dateneingabe'!I90="","",'2. Dateneingabe'!I90)</f>
        <v>=</v>
      </c>
      <c r="J90" s="181">
        <f>IF('2. Dateneingabe'!J90="","",'2. Dateneingabe'!J90)</f>
        <v>0</v>
      </c>
      <c r="K90" s="47" t="str">
        <f>IF('2. Dateneingabe'!K90="","",'2. Dateneingabe'!K90)</f>
        <v/>
      </c>
      <c r="L90" s="47" t="str">
        <f>IF('2. Dateneingabe'!L90="","",'2. Dateneingabe'!L90)</f>
        <v/>
      </c>
      <c r="M90" s="1" t="str">
        <f>IF('2. Dateneingabe'!M90="","",'2. Dateneingabe'!M90)</f>
        <v/>
      </c>
      <c r="N90" s="1" t="str">
        <f>IF('2. Dateneingabe'!N90="","",'2. Dateneingabe'!N90)</f>
        <v/>
      </c>
    </row>
    <row r="91" spans="2:14" x14ac:dyDescent="0.25">
      <c r="B91" s="1" t="str">
        <f>IF('2. Dateneingabe'!B91="","",'2. Dateneingabe'!B91)</f>
        <v/>
      </c>
      <c r="C91" s="217" t="str">
        <f>IF('2. Dateneingabe'!C91="","",'2. Dateneingabe'!C91)</f>
        <v/>
      </c>
      <c r="D91" s="218" t="str">
        <f>IF('2. Dateneingabe'!D91="","",'2. Dateneingabe'!D91)</f>
        <v/>
      </c>
      <c r="E91" s="17" t="str">
        <f>IF('2. Dateneingabe'!E91="","",'2. Dateneingabe'!E91)</f>
        <v>*</v>
      </c>
      <c r="F91" s="138">
        <f>IF('2. Dateneingabe'!F91="","",'2. Dateneingabe'!F91)</f>
        <v>0</v>
      </c>
      <c r="G91" s="132" t="str">
        <f>IF('2. Dateneingabe'!G91="","",'2. Dateneingabe'!G91)</f>
        <v>:</v>
      </c>
      <c r="H91" s="183">
        <f>IF('2. Dateneingabe'!H91="","",'2. Dateneingabe'!H91)</f>
        <v>3</v>
      </c>
      <c r="I91" s="17" t="str">
        <f>IF('2. Dateneingabe'!I91="","",'2. Dateneingabe'!I91)</f>
        <v>=</v>
      </c>
      <c r="J91" s="181">
        <f>IF('2. Dateneingabe'!J91="","",'2. Dateneingabe'!J91)</f>
        <v>0</v>
      </c>
      <c r="K91" s="47" t="str">
        <f>IF('2. Dateneingabe'!K91="","",'2. Dateneingabe'!K91)</f>
        <v/>
      </c>
      <c r="L91" s="47" t="str">
        <f>IF('2. Dateneingabe'!L91="","",'2. Dateneingabe'!L91)</f>
        <v/>
      </c>
      <c r="M91" s="1" t="str">
        <f>IF('2. Dateneingabe'!M91="","",'2. Dateneingabe'!M91)</f>
        <v/>
      </c>
      <c r="N91" s="1" t="str">
        <f>IF('2. Dateneingabe'!N91="","",'2. Dateneingabe'!N91)</f>
        <v/>
      </c>
    </row>
    <row r="92" spans="2:14" x14ac:dyDescent="0.25">
      <c r="B92" s="1" t="str">
        <f>IF('2. Dateneingabe'!B92="","",'2. Dateneingabe'!B92)</f>
        <v/>
      </c>
      <c r="C92" s="217" t="str">
        <f>IF('2. Dateneingabe'!C92="","",'2. Dateneingabe'!C92)</f>
        <v/>
      </c>
      <c r="D92" s="218" t="str">
        <f>IF('2. Dateneingabe'!D92="","",'2. Dateneingabe'!D92)</f>
        <v/>
      </c>
      <c r="E92" s="17" t="str">
        <f>IF('2. Dateneingabe'!E92="","",'2. Dateneingabe'!E92)</f>
        <v>*</v>
      </c>
      <c r="F92" s="138">
        <f>IF('2. Dateneingabe'!F92="","",'2. Dateneingabe'!F92)</f>
        <v>0</v>
      </c>
      <c r="G92" s="132" t="str">
        <f>IF('2. Dateneingabe'!G92="","",'2. Dateneingabe'!G92)</f>
        <v>:</v>
      </c>
      <c r="H92" s="183">
        <f>IF('2. Dateneingabe'!H92="","",'2. Dateneingabe'!H92)</f>
        <v>3</v>
      </c>
      <c r="I92" s="17" t="str">
        <f>IF('2. Dateneingabe'!I92="","",'2. Dateneingabe'!I92)</f>
        <v>=</v>
      </c>
      <c r="J92" s="181">
        <f>IF('2. Dateneingabe'!J92="","",'2. Dateneingabe'!J92)</f>
        <v>0</v>
      </c>
      <c r="K92" s="47" t="str">
        <f>IF('2. Dateneingabe'!K92="","",'2. Dateneingabe'!K92)</f>
        <v/>
      </c>
      <c r="L92" s="47" t="str">
        <f>IF('2. Dateneingabe'!L92="","",'2. Dateneingabe'!L92)</f>
        <v/>
      </c>
      <c r="M92" s="1" t="str">
        <f>IF('2. Dateneingabe'!M92="","",'2. Dateneingabe'!M92)</f>
        <v/>
      </c>
      <c r="N92" s="1" t="str">
        <f>IF('2. Dateneingabe'!N92="","",'2. Dateneingabe'!N92)</f>
        <v/>
      </c>
    </row>
    <row r="93" spans="2:14" x14ac:dyDescent="0.25">
      <c r="B93" s="1" t="str">
        <f>IF('2. Dateneingabe'!B93="","",'2. Dateneingabe'!B93)</f>
        <v/>
      </c>
      <c r="C93" s="217" t="str">
        <f>IF('2. Dateneingabe'!C93="","",'2. Dateneingabe'!C93)</f>
        <v/>
      </c>
      <c r="D93" s="218" t="str">
        <f>IF('2. Dateneingabe'!D93="","",'2. Dateneingabe'!D93)</f>
        <v/>
      </c>
      <c r="E93" s="17" t="str">
        <f>IF('2. Dateneingabe'!E93="","",'2. Dateneingabe'!E93)</f>
        <v>*</v>
      </c>
      <c r="F93" s="138">
        <f>IF('2. Dateneingabe'!F93="","",'2. Dateneingabe'!F93)</f>
        <v>0</v>
      </c>
      <c r="G93" s="132" t="str">
        <f>IF('2. Dateneingabe'!G93="","",'2. Dateneingabe'!G93)</f>
        <v>:</v>
      </c>
      <c r="H93" s="183">
        <f>IF('2. Dateneingabe'!H93="","",'2. Dateneingabe'!H93)</f>
        <v>3</v>
      </c>
      <c r="I93" s="17" t="str">
        <f>IF('2. Dateneingabe'!I93="","",'2. Dateneingabe'!I93)</f>
        <v>=</v>
      </c>
      <c r="J93" s="181">
        <f>IF('2. Dateneingabe'!J93="","",'2. Dateneingabe'!J93)</f>
        <v>0</v>
      </c>
      <c r="K93" s="47" t="str">
        <f>IF('2. Dateneingabe'!K93="","",'2. Dateneingabe'!K93)</f>
        <v/>
      </c>
      <c r="L93" s="47" t="str">
        <f>IF('2. Dateneingabe'!L93="","",'2. Dateneingabe'!L93)</f>
        <v/>
      </c>
      <c r="M93" s="1" t="str">
        <f>IF('2. Dateneingabe'!M93="","",'2. Dateneingabe'!M93)</f>
        <v/>
      </c>
      <c r="N93" s="1" t="str">
        <f>IF('2. Dateneingabe'!N93="","",'2. Dateneingabe'!N93)</f>
        <v/>
      </c>
    </row>
    <row r="94" spans="2:14" x14ac:dyDescent="0.25">
      <c r="B94" s="1" t="str">
        <f>IF('2. Dateneingabe'!B94="","",'2. Dateneingabe'!B94)</f>
        <v/>
      </c>
      <c r="C94" s="217" t="str">
        <f>IF('2. Dateneingabe'!C94="","",'2. Dateneingabe'!C94)</f>
        <v/>
      </c>
      <c r="D94" s="218" t="str">
        <f>IF('2. Dateneingabe'!D94="","",'2. Dateneingabe'!D94)</f>
        <v/>
      </c>
      <c r="E94" s="17" t="str">
        <f>IF('2. Dateneingabe'!E94="","",'2. Dateneingabe'!E94)</f>
        <v>*</v>
      </c>
      <c r="F94" s="138">
        <f>IF('2. Dateneingabe'!F94="","",'2. Dateneingabe'!F94)</f>
        <v>0</v>
      </c>
      <c r="G94" s="132" t="str">
        <f>IF('2. Dateneingabe'!G94="","",'2. Dateneingabe'!G94)</f>
        <v>:</v>
      </c>
      <c r="H94" s="183">
        <f>IF('2. Dateneingabe'!H94="","",'2. Dateneingabe'!H94)</f>
        <v>3</v>
      </c>
      <c r="I94" s="17" t="str">
        <f>IF('2. Dateneingabe'!I94="","",'2. Dateneingabe'!I94)</f>
        <v>=</v>
      </c>
      <c r="J94" s="181">
        <f>IF('2. Dateneingabe'!J94="","",'2. Dateneingabe'!J94)</f>
        <v>0</v>
      </c>
      <c r="K94" s="47" t="str">
        <f>IF('2. Dateneingabe'!K94="","",'2. Dateneingabe'!K94)</f>
        <v/>
      </c>
      <c r="L94" s="47" t="str">
        <f>IF('2. Dateneingabe'!L94="","",'2. Dateneingabe'!L94)</f>
        <v/>
      </c>
      <c r="M94" s="1" t="str">
        <f>IF('2. Dateneingabe'!M94="","",'2. Dateneingabe'!M94)</f>
        <v/>
      </c>
      <c r="N94" s="1" t="str">
        <f>IF('2. Dateneingabe'!N94="","",'2. Dateneingabe'!N94)</f>
        <v/>
      </c>
    </row>
    <row r="95" spans="2:14" x14ac:dyDescent="0.25">
      <c r="B95" s="1" t="str">
        <f>IF('2. Dateneingabe'!B95="","",'2. Dateneingabe'!B95)</f>
        <v/>
      </c>
      <c r="C95" s="217" t="str">
        <f>IF('2. Dateneingabe'!C95="","",'2. Dateneingabe'!C95)</f>
        <v/>
      </c>
      <c r="D95" s="218" t="str">
        <f>IF('2. Dateneingabe'!D95="","",'2. Dateneingabe'!D95)</f>
        <v/>
      </c>
      <c r="E95" s="17" t="str">
        <f>IF('2. Dateneingabe'!E95="","",'2. Dateneingabe'!E95)</f>
        <v>*</v>
      </c>
      <c r="F95" s="138">
        <f>IF('2. Dateneingabe'!F95="","",'2. Dateneingabe'!F95)</f>
        <v>0</v>
      </c>
      <c r="G95" s="132" t="str">
        <f>IF('2. Dateneingabe'!G95="","",'2. Dateneingabe'!G95)</f>
        <v>:</v>
      </c>
      <c r="H95" s="183">
        <f>IF('2. Dateneingabe'!H95="","",'2. Dateneingabe'!H95)</f>
        <v>3</v>
      </c>
      <c r="I95" s="17" t="str">
        <f>IF('2. Dateneingabe'!I95="","",'2. Dateneingabe'!I95)</f>
        <v>=</v>
      </c>
      <c r="J95" s="181">
        <f>IF('2. Dateneingabe'!J95="","",'2. Dateneingabe'!J95)</f>
        <v>0</v>
      </c>
      <c r="K95" s="47" t="str">
        <f>IF('2. Dateneingabe'!K95="","",'2. Dateneingabe'!K95)</f>
        <v/>
      </c>
      <c r="L95" s="47" t="str">
        <f>IF('2. Dateneingabe'!L95="","",'2. Dateneingabe'!L95)</f>
        <v/>
      </c>
      <c r="M95" s="1" t="str">
        <f>IF('2. Dateneingabe'!M95="","",'2. Dateneingabe'!M95)</f>
        <v/>
      </c>
      <c r="N95" s="1" t="str">
        <f>IF('2. Dateneingabe'!N95="","",'2. Dateneingabe'!N95)</f>
        <v/>
      </c>
    </row>
    <row r="96" spans="2:14" ht="14.4" thickBot="1" x14ac:dyDescent="0.3">
      <c r="B96" s="1" t="str">
        <f>IF('2. Dateneingabe'!B96="","",'2. Dateneingabe'!B96)</f>
        <v/>
      </c>
      <c r="C96" s="38" t="str">
        <f>IF('2. Dateneingabe'!C96="","",'2. Dateneingabe'!C96)</f>
        <v/>
      </c>
      <c r="D96" s="38" t="str">
        <f>IF('2. Dateneingabe'!D96="","",'2. Dateneingabe'!D96)</f>
        <v/>
      </c>
      <c r="E96" s="38" t="str">
        <f>IF('2. Dateneingabe'!E96="","",'2. Dateneingabe'!E96)</f>
        <v/>
      </c>
      <c r="F96" s="38" t="str">
        <f>IF('2. Dateneingabe'!F96="","",'2. Dateneingabe'!F96)</f>
        <v/>
      </c>
      <c r="G96" s="38" t="str">
        <f>IF('2. Dateneingabe'!G96="","",'2. Dateneingabe'!G96)</f>
        <v/>
      </c>
      <c r="H96" s="38" t="str">
        <f>IF('2. Dateneingabe'!H96="","",'2. Dateneingabe'!H96)</f>
        <v/>
      </c>
      <c r="I96" s="38" t="str">
        <f>IF('2. Dateneingabe'!I96="","",'2. Dateneingabe'!I96)</f>
        <v/>
      </c>
      <c r="J96" s="38" t="str">
        <f>IF('2. Dateneingabe'!J96="","",'2. Dateneingabe'!J96)</f>
        <v/>
      </c>
      <c r="K96" s="47" t="str">
        <f>IF('2. Dateneingabe'!K96="","",'2. Dateneingabe'!K96)</f>
        <v/>
      </c>
      <c r="L96" s="47" t="str">
        <f>IF('2. Dateneingabe'!L96="","",'2. Dateneingabe'!L96)</f>
        <v/>
      </c>
      <c r="M96" s="1" t="str">
        <f>IF('2. Dateneingabe'!M96="","",'2. Dateneingabe'!M96)</f>
        <v/>
      </c>
      <c r="N96" s="1" t="str">
        <f>IF('2. Dateneingabe'!N96="","",'2. Dateneingabe'!N96)</f>
        <v/>
      </c>
    </row>
    <row r="97" spans="2:16" ht="14.4" thickTop="1" x14ac:dyDescent="0.25">
      <c r="B97" s="1" t="str">
        <f>IF('2. Dateneingabe'!B97="","",'2. Dateneingabe'!B97)</f>
        <v/>
      </c>
      <c r="C97" s="1" t="str">
        <f>IF('2. Dateneingabe'!C97="","",'2. Dateneingabe'!C97)</f>
        <v/>
      </c>
      <c r="D97" s="1" t="str">
        <f>IF('2. Dateneingabe'!D97="","",'2. Dateneingabe'!D97)</f>
        <v/>
      </c>
      <c r="E97" s="1" t="str">
        <f>IF('2. Dateneingabe'!E97="","",'2. Dateneingabe'!E97)</f>
        <v/>
      </c>
      <c r="F97" s="1" t="str">
        <f>IF('2. Dateneingabe'!F97="","",'2. Dateneingabe'!F97)</f>
        <v/>
      </c>
      <c r="G97" s="1" t="str">
        <f>IF('2. Dateneingabe'!G97="","",'2. Dateneingabe'!G97)</f>
        <v/>
      </c>
      <c r="I97" s="69" t="str">
        <f>IF('2. Dateneingabe'!I97="","",'2. Dateneingabe'!I97)</f>
        <v>Summe</v>
      </c>
      <c r="J97" s="181">
        <f>IF('2. Dateneingabe'!J97="","",'2. Dateneingabe'!J97)</f>
        <v>0</v>
      </c>
      <c r="K97" s="47" t="str">
        <f>IF('2. Dateneingabe'!K97="","",'2. Dateneingabe'!K97)</f>
        <v/>
      </c>
      <c r="L97" s="47" t="str">
        <f>IF('2. Dateneingabe'!L97="","",'2. Dateneingabe'!L97)</f>
        <v/>
      </c>
      <c r="M97" s="1" t="str">
        <f>IF('2. Dateneingabe'!M97="","",'2. Dateneingabe'!M97)</f>
        <v/>
      </c>
      <c r="N97" s="1" t="str">
        <f>IF('2. Dateneingabe'!N97="","",'2. Dateneingabe'!N97)</f>
        <v/>
      </c>
    </row>
    <row r="98" spans="2:16" ht="28.05" customHeight="1" x14ac:dyDescent="0.25">
      <c r="B98" s="1" t="str">
        <f>IF('2. Dateneingabe'!B98="","",'2. Dateneingabe'!B98)</f>
        <v/>
      </c>
      <c r="C98" s="1" t="str">
        <f>IF('2. Dateneingabe'!C98="","",'2. Dateneingabe'!C98)</f>
        <v/>
      </c>
      <c r="D98" s="1" t="str">
        <f>IF('2. Dateneingabe'!D98="","",'2. Dateneingabe'!D98)</f>
        <v/>
      </c>
      <c r="E98" s="1" t="str">
        <f>IF('2. Dateneingabe'!E98="","",'2. Dateneingabe'!E98)</f>
        <v/>
      </c>
      <c r="F98" s="1" t="str">
        <f>IF('2. Dateneingabe'!F98="","",'2. Dateneingabe'!F98)</f>
        <v/>
      </c>
      <c r="G98" s="1" t="str">
        <f>IF('2. Dateneingabe'!G98="","",'2. Dateneingabe'!G98)</f>
        <v/>
      </c>
      <c r="H98" s="1" t="str">
        <f>IF('2. Dateneingabe'!H98="","",'2. Dateneingabe'!H98)</f>
        <v/>
      </c>
      <c r="I98" s="47" t="str">
        <f>IF('2. Dateneingabe'!I98="","",'2. Dateneingabe'!I98)</f>
        <v/>
      </c>
      <c r="J98" s="47" t="str">
        <f>IF('2. Dateneingabe'!J98="","",'2. Dateneingabe'!J98)</f>
        <v/>
      </c>
      <c r="K98" s="47" t="str">
        <f>IF('2. Dateneingabe'!K98="","",'2. Dateneingabe'!K98)</f>
        <v/>
      </c>
      <c r="L98" s="47" t="str">
        <f>IF('2. Dateneingabe'!L98="","",'2. Dateneingabe'!L98)</f>
        <v/>
      </c>
      <c r="M98" s="1" t="str">
        <f>IF('2. Dateneingabe'!M98="","",'2. Dateneingabe'!M98)</f>
        <v/>
      </c>
      <c r="N98" s="1" t="str">
        <f>IF('2. Dateneingabe'!N98="","",'2. Dateneingabe'!N98)</f>
        <v/>
      </c>
    </row>
    <row r="99" spans="2:16" ht="25.05" customHeight="1" x14ac:dyDescent="0.25">
      <c r="B99" s="63" t="str">
        <f>IF('2. Dateneingabe'!B99="","",'2. Dateneingabe'!B99)</f>
        <v>VI) Verändert sich die eingesetzte Menge an bezogener Energie (Strom, Wärme)? (Scope 2, inklusive Scope 3.3)</v>
      </c>
      <c r="C99" s="60"/>
      <c r="D99" s="60"/>
      <c r="E99" s="60"/>
      <c r="F99" s="60"/>
      <c r="G99" s="60"/>
      <c r="H99" s="60"/>
      <c r="I99" s="62"/>
      <c r="J99" s="62"/>
      <c r="K99" s="62"/>
      <c r="L99" s="62"/>
      <c r="M99" s="62"/>
      <c r="N99" s="62"/>
    </row>
    <row r="100" spans="2:16" s="75" customFormat="1" ht="15" customHeight="1" x14ac:dyDescent="0.25">
      <c r="B100" s="40" t="str">
        <f>IF('2. Dateneingabe'!B100="","",'2. Dateneingabe'!B100)</f>
        <v/>
      </c>
      <c r="C100" s="248" t="str">
        <f>IF('2. Dateneingabe'!C100="","",'2. Dateneingabe'!C100)</f>
        <v/>
      </c>
      <c r="D100" s="248" t="str">
        <f>IF('2. Dateneingabe'!D100="","",'2. Dateneingabe'!D100)</f>
        <v/>
      </c>
      <c r="E100" s="19" t="str">
        <f>IF('2. Dateneingabe'!E100="","",'2. Dateneingabe'!E100)</f>
        <v/>
      </c>
      <c r="F100" s="31" t="str">
        <f>IF('2. Dateneingabe'!F100="","",'2. Dateneingabe'!F100)</f>
        <v/>
      </c>
      <c r="G100" s="1" t="str">
        <f>IF('2. Dateneingabe'!G100="","",'2. Dateneingabe'!G100)</f>
        <v/>
      </c>
      <c r="H100" s="1" t="str">
        <f>IF('2. Dateneingabe'!H100="","",'2. Dateneingabe'!H100)</f>
        <v/>
      </c>
      <c r="I100" s="49" t="str">
        <f>IF('2. Dateneingabe'!I100="","",'2. Dateneingabe'!I100)</f>
        <v/>
      </c>
      <c r="J100" s="3" t="str">
        <f>IF('2. Dateneingabe'!J100="","",'2. Dateneingabe'!J100)</f>
        <v/>
      </c>
      <c r="K100" s="3" t="str">
        <f>IF('2. Dateneingabe'!K100="","",'2. Dateneingabe'!K100)</f>
        <v/>
      </c>
      <c r="L100" s="47" t="str">
        <f>IF('2. Dateneingabe'!L100="","",'2. Dateneingabe'!L100)</f>
        <v/>
      </c>
      <c r="M100" s="14" t="str">
        <f>IF('2. Dateneingabe'!M100="","",'2. Dateneingabe'!M100)</f>
        <v/>
      </c>
      <c r="N100" s="14" t="str">
        <f>IF('2. Dateneingabe'!N100="","",'2. Dateneingabe'!N100)</f>
        <v/>
      </c>
    </row>
    <row r="101" spans="2:16" ht="61.5" customHeight="1" x14ac:dyDescent="0.25">
      <c r="B101" s="1" t="str">
        <f>IF('2. Dateneingabe'!B101="","",'2. Dateneingabe'!B101)</f>
        <v/>
      </c>
      <c r="C101" s="247" t="str">
        <f>IF('2. Dateneingabe'!C101="","",'2. Dateneingabe'!C101)</f>
        <v>Eingesparte Menge pro Jahr (positiv) 
Zusätzliche Mengen (negativ)</v>
      </c>
      <c r="D101" s="247" t="str">
        <f>IF('2. Dateneingabe'!D101="","",'2. Dateneingabe'!D101)</f>
        <v/>
      </c>
      <c r="E101" s="19" t="str">
        <f>IF('2. Dateneingabe'!E101="","",'2. Dateneingabe'!E101)</f>
        <v/>
      </c>
      <c r="F101" s="168" t="str">
        <f>IF('2. Dateneingabe'!F101="","",'2. Dateneingabe'!F101)</f>
        <v>THG-Emissionen (Verbrennung und Vorkette)</v>
      </c>
      <c r="G101" s="1" t="str">
        <f>IF('2. Dateneingabe'!G101="","",'2. Dateneingabe'!G101)</f>
        <v/>
      </c>
      <c r="H101" s="168" t="str">
        <f>IF('2. Dateneingabe'!H101="","",'2. Dateneingabe'!H101)</f>
        <v>Verteilungsfaktor bei einmaligen Einsparungen</v>
      </c>
      <c r="I101" s="168" t="str">
        <f>IF('2. Dateneingabe'!I101="","",'2. Dateneingabe'!I101)</f>
        <v/>
      </c>
      <c r="J101" s="168" t="str">
        <f>IF('2. Dateneingabe'!J101="","",'2. Dateneingabe'!J101)</f>
        <v xml:space="preserve">THG-Emissionen </v>
      </c>
      <c r="K101" s="49" t="str">
        <f>IF('2. Dateneingabe'!K101="","",'2. Dateneingabe'!K101)</f>
        <v/>
      </c>
      <c r="M101" s="47" t="str">
        <f>IF('2. Dateneingabe'!M101="","",'2. Dateneingabe'!M101)</f>
        <v/>
      </c>
      <c r="N101" s="47" t="str">
        <f>IF('2. Dateneingabe'!N101="","",'2. Dateneingabe'!N101)</f>
        <v/>
      </c>
    </row>
    <row r="102" spans="2:16" s="140" customFormat="1" ht="28.05" customHeight="1" x14ac:dyDescent="0.25">
      <c r="B102" s="27" t="str">
        <f>IF('2. Dateneingabe'!B102="","",'2. Dateneingabe'!B102)</f>
        <v/>
      </c>
      <c r="C102" s="246" t="str">
        <f>IF('2. Dateneingabe'!C102="","",'2. Dateneingabe'!C102)</f>
        <v>Energiebezug [MWh]</v>
      </c>
      <c r="D102" s="246" t="str">
        <f>IF('2. Dateneingabe'!D102="","",'2. Dateneingabe'!D102)</f>
        <v/>
      </c>
      <c r="E102" s="169" t="str">
        <f>IF('2. Dateneingabe'!E102="","",'2. Dateneingabe'!E102)</f>
        <v/>
      </c>
      <c r="F102" s="169" t="str">
        <f>IF('2. Dateneingabe'!F102="","",'2. Dateneingabe'!F102)</f>
        <v xml:space="preserve"> [t CO2e/MWh]</v>
      </c>
      <c r="G102" s="27" t="str">
        <f>IF('2. Dateneingabe'!G102="","",'2. Dateneingabe'!G102)</f>
        <v/>
      </c>
      <c r="H102" s="27" t="str">
        <f>IF('2. Dateneingabe'!H102="","",'2. Dateneingabe'!H102)</f>
        <v/>
      </c>
      <c r="I102" s="169" t="str">
        <f>IF('2. Dateneingabe'!I102="","",'2. Dateneingabe'!I102)</f>
        <v/>
      </c>
      <c r="J102" s="169" t="str">
        <f>IF('2. Dateneingabe'!J102="","",'2. Dateneingabe'!J102)</f>
        <v>[t CO2e]</v>
      </c>
      <c r="K102" s="27" t="str">
        <f>IF('2. Dateneingabe'!K102="","",'2. Dateneingabe'!K102)</f>
        <v/>
      </c>
      <c r="L102" s="27"/>
      <c r="M102" s="27" t="str">
        <f>IF('2. Dateneingabe'!M102="","",'2. Dateneingabe'!M102)</f>
        <v/>
      </c>
      <c r="N102" s="27" t="str">
        <f>IF('2. Dateneingabe'!N102="","",'2. Dateneingabe'!N102)</f>
        <v/>
      </c>
    </row>
    <row r="103" spans="2:16" x14ac:dyDescent="0.25">
      <c r="B103" s="1" t="str">
        <f>IF('2. Dateneingabe'!B103="","",'2. Dateneingabe'!B103)</f>
        <v/>
      </c>
      <c r="C103" s="217" t="str">
        <f>IF('2. Dateneingabe'!C103="","",'2. Dateneingabe'!C103)</f>
        <v/>
      </c>
      <c r="D103" s="218" t="str">
        <f>IF('2. Dateneingabe'!D103="","",'2. Dateneingabe'!D103)</f>
        <v/>
      </c>
      <c r="E103" s="17" t="str">
        <f>IF('2. Dateneingabe'!E103="","",'2. Dateneingabe'!E103)</f>
        <v>*</v>
      </c>
      <c r="F103" s="138">
        <f>IF('2. Dateneingabe'!F103="","",'2. Dateneingabe'!F103)</f>
        <v>0</v>
      </c>
      <c r="G103" s="36" t="str">
        <f>IF('2. Dateneingabe'!G103="","",'2. Dateneingabe'!G103)</f>
        <v>:</v>
      </c>
      <c r="H103" s="183">
        <f>IF('2. Dateneingabe'!H103="","",'2. Dateneingabe'!H103)</f>
        <v>3</v>
      </c>
      <c r="I103" s="17" t="str">
        <f>IF('2. Dateneingabe'!I103="","",'2. Dateneingabe'!I103)</f>
        <v>=</v>
      </c>
      <c r="J103" s="181">
        <f>IF('2. Dateneingabe'!J103="","",'2. Dateneingabe'!J103)</f>
        <v>0</v>
      </c>
      <c r="K103" s="47" t="str">
        <f>IF('2. Dateneingabe'!K103="","",'2. Dateneingabe'!K103)</f>
        <v/>
      </c>
      <c r="L103" s="1" t="str">
        <f>IF('2. Dateneingabe'!L103="","",'2. Dateneingabe'!L103)</f>
        <v/>
      </c>
      <c r="M103" s="47" t="str">
        <f>IF('2. Dateneingabe'!M103="","",'2. Dateneingabe'!M103)</f>
        <v/>
      </c>
      <c r="N103" s="47" t="str">
        <f>IF('2. Dateneingabe'!N103="","",'2. Dateneingabe'!N103)</f>
        <v/>
      </c>
      <c r="P103" s="72"/>
    </row>
    <row r="104" spans="2:16" x14ac:dyDescent="0.25">
      <c r="B104" s="1" t="str">
        <f>IF('2. Dateneingabe'!B104="","",'2. Dateneingabe'!B104)</f>
        <v/>
      </c>
      <c r="C104" s="217" t="str">
        <f>IF('2. Dateneingabe'!C104="","",'2. Dateneingabe'!C104)</f>
        <v/>
      </c>
      <c r="D104" s="218" t="str">
        <f>IF('2. Dateneingabe'!D104="","",'2. Dateneingabe'!D104)</f>
        <v/>
      </c>
      <c r="E104" s="17" t="str">
        <f>IF('2. Dateneingabe'!E104="","",'2. Dateneingabe'!E104)</f>
        <v>*</v>
      </c>
      <c r="F104" s="138">
        <f>IF('2. Dateneingabe'!F104="","",'2. Dateneingabe'!F104)</f>
        <v>0</v>
      </c>
      <c r="G104" s="36" t="str">
        <f>IF('2. Dateneingabe'!G104="","",'2. Dateneingabe'!G104)</f>
        <v>:</v>
      </c>
      <c r="H104" s="183">
        <f>IF('2. Dateneingabe'!H104="","",'2. Dateneingabe'!H104)</f>
        <v>3</v>
      </c>
      <c r="I104" s="17" t="str">
        <f>IF('2. Dateneingabe'!I104="","",'2. Dateneingabe'!I104)</f>
        <v>=</v>
      </c>
      <c r="J104" s="181">
        <f>IF('2. Dateneingabe'!J104="","",'2. Dateneingabe'!J104)</f>
        <v>0</v>
      </c>
      <c r="K104" s="47" t="str">
        <f>IF('2. Dateneingabe'!K104="","",'2. Dateneingabe'!K104)</f>
        <v/>
      </c>
      <c r="L104" s="47" t="str">
        <f>IF('2. Dateneingabe'!L104="","",'2. Dateneingabe'!L104)</f>
        <v/>
      </c>
      <c r="M104" s="47" t="str">
        <f>IF('2. Dateneingabe'!M104="","",'2. Dateneingabe'!M104)</f>
        <v/>
      </c>
      <c r="N104" s="47" t="str">
        <f>IF('2. Dateneingabe'!N104="","",'2. Dateneingabe'!N104)</f>
        <v/>
      </c>
      <c r="O104" s="72"/>
      <c r="P104" s="72"/>
    </row>
    <row r="105" spans="2:16" x14ac:dyDescent="0.25">
      <c r="B105" s="1" t="str">
        <f>IF('2. Dateneingabe'!B105="","",'2. Dateneingabe'!B105)</f>
        <v/>
      </c>
      <c r="C105" s="217" t="str">
        <f>IF('2. Dateneingabe'!C105="","",'2. Dateneingabe'!C105)</f>
        <v/>
      </c>
      <c r="D105" s="218" t="str">
        <f>IF('2. Dateneingabe'!D105="","",'2. Dateneingabe'!D105)</f>
        <v/>
      </c>
      <c r="E105" s="17" t="str">
        <f>IF('2. Dateneingabe'!E105="","",'2. Dateneingabe'!E105)</f>
        <v>*</v>
      </c>
      <c r="F105" s="138">
        <f>IF('2. Dateneingabe'!F105="","",'2. Dateneingabe'!F105)</f>
        <v>0</v>
      </c>
      <c r="G105" s="132" t="str">
        <f>IF('2. Dateneingabe'!G105="","",'2. Dateneingabe'!G105)</f>
        <v>:</v>
      </c>
      <c r="H105" s="183">
        <f>IF('2. Dateneingabe'!H105="","",'2. Dateneingabe'!H105)</f>
        <v>3</v>
      </c>
      <c r="I105" s="17" t="str">
        <f>IF('2. Dateneingabe'!I105="","",'2. Dateneingabe'!I105)</f>
        <v>=</v>
      </c>
      <c r="J105" s="181">
        <f>IF('2. Dateneingabe'!J105="","",'2. Dateneingabe'!J105)</f>
        <v>0</v>
      </c>
      <c r="K105" s="47" t="str">
        <f>IF('2. Dateneingabe'!K105="","",'2. Dateneingabe'!K105)</f>
        <v/>
      </c>
      <c r="L105" s="47" t="str">
        <f>IF('2. Dateneingabe'!L105="","",'2. Dateneingabe'!L105)</f>
        <v/>
      </c>
      <c r="M105" s="47" t="str">
        <f>IF('2. Dateneingabe'!M105="","",'2. Dateneingabe'!M105)</f>
        <v/>
      </c>
      <c r="N105" s="47" t="str">
        <f>IF('2. Dateneingabe'!N105="","",'2. Dateneingabe'!N105)</f>
        <v/>
      </c>
      <c r="P105" s="72"/>
    </row>
    <row r="106" spans="2:16" x14ac:dyDescent="0.25">
      <c r="B106" s="1" t="str">
        <f>IF('2. Dateneingabe'!B106="","",'2. Dateneingabe'!B106)</f>
        <v/>
      </c>
      <c r="C106" s="217" t="str">
        <f>IF('2. Dateneingabe'!C106="","",'2. Dateneingabe'!C106)</f>
        <v/>
      </c>
      <c r="D106" s="218" t="str">
        <f>IF('2. Dateneingabe'!D106="","",'2. Dateneingabe'!D106)</f>
        <v/>
      </c>
      <c r="E106" s="17" t="str">
        <f>IF('2. Dateneingabe'!E106="","",'2. Dateneingabe'!E106)</f>
        <v>*</v>
      </c>
      <c r="F106" s="138">
        <f>IF('2. Dateneingabe'!F106="","",'2. Dateneingabe'!F106)</f>
        <v>0</v>
      </c>
      <c r="G106" s="132" t="str">
        <f>IF('2. Dateneingabe'!G106="","",'2. Dateneingabe'!G106)</f>
        <v>:</v>
      </c>
      <c r="H106" s="183">
        <f>IF('2. Dateneingabe'!H106="","",'2. Dateneingabe'!H106)</f>
        <v>3</v>
      </c>
      <c r="I106" s="17" t="str">
        <f>IF('2. Dateneingabe'!I106="","",'2. Dateneingabe'!I106)</f>
        <v>=</v>
      </c>
      <c r="J106" s="181">
        <f>IF('2. Dateneingabe'!J106="","",'2. Dateneingabe'!J106)</f>
        <v>0</v>
      </c>
      <c r="K106" s="47" t="str">
        <f>IF('2. Dateneingabe'!K106="","",'2. Dateneingabe'!K106)</f>
        <v/>
      </c>
      <c r="L106" s="47" t="str">
        <f>IF('2. Dateneingabe'!L106="","",'2. Dateneingabe'!L106)</f>
        <v/>
      </c>
      <c r="M106" s="47" t="str">
        <f>IF('2. Dateneingabe'!M106="","",'2. Dateneingabe'!M106)</f>
        <v/>
      </c>
      <c r="N106" s="47" t="str">
        <f>IF('2. Dateneingabe'!N106="","",'2. Dateneingabe'!N106)</f>
        <v/>
      </c>
      <c r="P106" s="72"/>
    </row>
    <row r="107" spans="2:16" x14ac:dyDescent="0.25">
      <c r="B107" s="1" t="str">
        <f>IF('2. Dateneingabe'!B107="","",'2. Dateneingabe'!B107)</f>
        <v/>
      </c>
      <c r="C107" s="217" t="str">
        <f>IF('2. Dateneingabe'!C107="","",'2. Dateneingabe'!C107)</f>
        <v/>
      </c>
      <c r="D107" s="218" t="str">
        <f>IF('2. Dateneingabe'!D107="","",'2. Dateneingabe'!D107)</f>
        <v/>
      </c>
      <c r="E107" s="17" t="str">
        <f>IF('2. Dateneingabe'!E107="","",'2. Dateneingabe'!E107)</f>
        <v>*</v>
      </c>
      <c r="F107" s="138">
        <f>IF('2. Dateneingabe'!F107="","",'2. Dateneingabe'!F107)</f>
        <v>0</v>
      </c>
      <c r="G107" s="132" t="str">
        <f>IF('2. Dateneingabe'!G107="","",'2. Dateneingabe'!G107)</f>
        <v>:</v>
      </c>
      <c r="H107" s="183">
        <f>IF('2. Dateneingabe'!H107="","",'2. Dateneingabe'!H107)</f>
        <v>3</v>
      </c>
      <c r="I107" s="17" t="str">
        <f>IF('2. Dateneingabe'!I107="","",'2. Dateneingabe'!I107)</f>
        <v>=</v>
      </c>
      <c r="J107" s="181">
        <f>IF('2. Dateneingabe'!J107="","",'2. Dateneingabe'!J107)</f>
        <v>0</v>
      </c>
      <c r="K107" s="47" t="str">
        <f>IF('2. Dateneingabe'!K107="","",'2. Dateneingabe'!K107)</f>
        <v/>
      </c>
      <c r="L107" s="47" t="str">
        <f>IF('2. Dateneingabe'!L107="","",'2. Dateneingabe'!L107)</f>
        <v/>
      </c>
      <c r="M107" s="47" t="str">
        <f>IF('2. Dateneingabe'!M107="","",'2. Dateneingabe'!M107)</f>
        <v/>
      </c>
      <c r="N107" s="47" t="str">
        <f>IF('2. Dateneingabe'!N107="","",'2. Dateneingabe'!N107)</f>
        <v/>
      </c>
      <c r="P107" s="72"/>
    </row>
    <row r="108" spans="2:16" x14ac:dyDescent="0.25">
      <c r="B108" s="1" t="str">
        <f>IF('2. Dateneingabe'!B108="","",'2. Dateneingabe'!B108)</f>
        <v/>
      </c>
      <c r="C108" s="217" t="str">
        <f>IF('2. Dateneingabe'!C108="","",'2. Dateneingabe'!C108)</f>
        <v/>
      </c>
      <c r="D108" s="218" t="str">
        <f>IF('2. Dateneingabe'!D108="","",'2. Dateneingabe'!D108)</f>
        <v/>
      </c>
      <c r="E108" s="17" t="str">
        <f>IF('2. Dateneingabe'!E108="","",'2. Dateneingabe'!E108)</f>
        <v>*</v>
      </c>
      <c r="F108" s="138">
        <f>IF('2. Dateneingabe'!F108="","",'2. Dateneingabe'!F108)</f>
        <v>0</v>
      </c>
      <c r="G108" s="132" t="str">
        <f>IF('2. Dateneingabe'!G108="","",'2. Dateneingabe'!G108)</f>
        <v>:</v>
      </c>
      <c r="H108" s="183">
        <f>IF('2. Dateneingabe'!H108="","",'2. Dateneingabe'!H108)</f>
        <v>3</v>
      </c>
      <c r="I108" s="17" t="str">
        <f>IF('2. Dateneingabe'!I108="","",'2. Dateneingabe'!I108)</f>
        <v>=</v>
      </c>
      <c r="J108" s="181">
        <f>IF('2. Dateneingabe'!J108="","",'2. Dateneingabe'!J108)</f>
        <v>0</v>
      </c>
      <c r="K108" s="47" t="str">
        <f>IF('2. Dateneingabe'!K108="","",'2. Dateneingabe'!K108)</f>
        <v/>
      </c>
      <c r="L108" s="47" t="str">
        <f>IF('2. Dateneingabe'!L108="","",'2. Dateneingabe'!L108)</f>
        <v/>
      </c>
      <c r="M108" s="47" t="str">
        <f>IF('2. Dateneingabe'!M108="","",'2. Dateneingabe'!M108)</f>
        <v/>
      </c>
      <c r="N108" s="47" t="str">
        <f>IF('2. Dateneingabe'!N108="","",'2. Dateneingabe'!N108)</f>
        <v/>
      </c>
      <c r="P108" s="72"/>
    </row>
    <row r="109" spans="2:16" x14ac:dyDescent="0.25">
      <c r="B109" s="1" t="str">
        <f>IF('2. Dateneingabe'!B109="","",'2. Dateneingabe'!B109)</f>
        <v/>
      </c>
      <c r="C109" s="217" t="str">
        <f>IF('2. Dateneingabe'!C109="","",'2. Dateneingabe'!C109)</f>
        <v/>
      </c>
      <c r="D109" s="218" t="str">
        <f>IF('2. Dateneingabe'!D109="","",'2. Dateneingabe'!D109)</f>
        <v/>
      </c>
      <c r="E109" s="17" t="str">
        <f>IF('2. Dateneingabe'!E109="","",'2. Dateneingabe'!E109)</f>
        <v>*</v>
      </c>
      <c r="F109" s="138">
        <f>IF('2. Dateneingabe'!F109="","",'2. Dateneingabe'!F109)</f>
        <v>0</v>
      </c>
      <c r="G109" s="132" t="str">
        <f>IF('2. Dateneingabe'!G109="","",'2. Dateneingabe'!G109)</f>
        <v>:</v>
      </c>
      <c r="H109" s="183">
        <f>IF('2. Dateneingabe'!H109="","",'2. Dateneingabe'!H109)</f>
        <v>3</v>
      </c>
      <c r="I109" s="17" t="str">
        <f>IF('2. Dateneingabe'!I109="","",'2. Dateneingabe'!I109)</f>
        <v>=</v>
      </c>
      <c r="J109" s="181">
        <f>IF('2. Dateneingabe'!J109="","",'2. Dateneingabe'!J109)</f>
        <v>0</v>
      </c>
      <c r="K109" s="47" t="str">
        <f>IF('2. Dateneingabe'!K109="","",'2. Dateneingabe'!K109)</f>
        <v/>
      </c>
      <c r="L109" s="47" t="str">
        <f>IF('2. Dateneingabe'!L109="","",'2. Dateneingabe'!L109)</f>
        <v/>
      </c>
      <c r="M109" s="47" t="str">
        <f>IF('2. Dateneingabe'!M109="","",'2. Dateneingabe'!M109)</f>
        <v/>
      </c>
      <c r="N109" s="47" t="str">
        <f>IF('2. Dateneingabe'!N109="","",'2. Dateneingabe'!N109)</f>
        <v/>
      </c>
      <c r="P109" s="72"/>
    </row>
    <row r="110" spans="2:16" x14ac:dyDescent="0.25">
      <c r="B110" s="1" t="str">
        <f>IF('2. Dateneingabe'!B110="","",'2. Dateneingabe'!B110)</f>
        <v/>
      </c>
      <c r="C110" s="217" t="str">
        <f>IF('2. Dateneingabe'!C110="","",'2. Dateneingabe'!C110)</f>
        <v/>
      </c>
      <c r="D110" s="218" t="str">
        <f>IF('2. Dateneingabe'!D110="","",'2. Dateneingabe'!D110)</f>
        <v/>
      </c>
      <c r="E110" s="17" t="str">
        <f>IF('2. Dateneingabe'!E110="","",'2. Dateneingabe'!E110)</f>
        <v>*</v>
      </c>
      <c r="F110" s="138">
        <f>IF('2. Dateneingabe'!F110="","",'2. Dateneingabe'!F110)</f>
        <v>0</v>
      </c>
      <c r="G110" s="132" t="str">
        <f>IF('2. Dateneingabe'!G110="","",'2. Dateneingabe'!G110)</f>
        <v>:</v>
      </c>
      <c r="H110" s="183">
        <f>IF('2. Dateneingabe'!H110="","",'2. Dateneingabe'!H110)</f>
        <v>3</v>
      </c>
      <c r="I110" s="17" t="str">
        <f>IF('2. Dateneingabe'!I110="","",'2. Dateneingabe'!I110)</f>
        <v>=</v>
      </c>
      <c r="J110" s="181">
        <f>IF('2. Dateneingabe'!J110="","",'2. Dateneingabe'!J110)</f>
        <v>0</v>
      </c>
      <c r="K110" s="47" t="str">
        <f>IF('2. Dateneingabe'!K110="","",'2. Dateneingabe'!K110)</f>
        <v/>
      </c>
      <c r="L110" s="47" t="str">
        <f>IF('2. Dateneingabe'!L110="","",'2. Dateneingabe'!L110)</f>
        <v/>
      </c>
      <c r="M110" s="47" t="str">
        <f>IF('2. Dateneingabe'!M110="","",'2. Dateneingabe'!M110)</f>
        <v/>
      </c>
      <c r="N110" s="47" t="str">
        <f>IF('2. Dateneingabe'!N110="","",'2. Dateneingabe'!N110)</f>
        <v/>
      </c>
      <c r="P110" s="72"/>
    </row>
    <row r="111" spans="2:16" x14ac:dyDescent="0.25">
      <c r="B111" s="1" t="str">
        <f>IF('2. Dateneingabe'!B111="","",'2. Dateneingabe'!B111)</f>
        <v/>
      </c>
      <c r="C111" s="217" t="str">
        <f>IF('2. Dateneingabe'!C111="","",'2. Dateneingabe'!C111)</f>
        <v/>
      </c>
      <c r="D111" s="218" t="str">
        <f>IF('2. Dateneingabe'!D111="","",'2. Dateneingabe'!D111)</f>
        <v/>
      </c>
      <c r="E111" s="17" t="str">
        <f>IF('2. Dateneingabe'!E111="","",'2. Dateneingabe'!E111)</f>
        <v>*</v>
      </c>
      <c r="F111" s="138">
        <f>IF('2. Dateneingabe'!F111="","",'2. Dateneingabe'!F111)</f>
        <v>0</v>
      </c>
      <c r="G111" s="132" t="str">
        <f>IF('2. Dateneingabe'!G111="","",'2. Dateneingabe'!G111)</f>
        <v>:</v>
      </c>
      <c r="H111" s="183">
        <f>IF('2. Dateneingabe'!H111="","",'2. Dateneingabe'!H111)</f>
        <v>3</v>
      </c>
      <c r="I111" s="17" t="str">
        <f>IF('2. Dateneingabe'!I111="","",'2. Dateneingabe'!I111)</f>
        <v>=</v>
      </c>
      <c r="J111" s="181">
        <f>IF('2. Dateneingabe'!J111="","",'2. Dateneingabe'!J111)</f>
        <v>0</v>
      </c>
      <c r="K111" s="47" t="str">
        <f>IF('2. Dateneingabe'!K111="","",'2. Dateneingabe'!K111)</f>
        <v/>
      </c>
      <c r="L111" s="47" t="str">
        <f>IF('2. Dateneingabe'!L111="","",'2. Dateneingabe'!L111)</f>
        <v/>
      </c>
      <c r="M111" s="47" t="str">
        <f>IF('2. Dateneingabe'!M111="","",'2. Dateneingabe'!M111)</f>
        <v/>
      </c>
      <c r="N111" s="47" t="str">
        <f>IF('2. Dateneingabe'!N111="","",'2. Dateneingabe'!N111)</f>
        <v/>
      </c>
      <c r="P111" s="72"/>
    </row>
    <row r="112" spans="2:16" x14ac:dyDescent="0.25">
      <c r="B112" s="1" t="str">
        <f>IF('2. Dateneingabe'!B112="","",'2. Dateneingabe'!B112)</f>
        <v/>
      </c>
      <c r="C112" s="217" t="str">
        <f>IF('2. Dateneingabe'!C112="","",'2. Dateneingabe'!C112)</f>
        <v/>
      </c>
      <c r="D112" s="218" t="str">
        <f>IF('2. Dateneingabe'!D112="","",'2. Dateneingabe'!D112)</f>
        <v/>
      </c>
      <c r="E112" s="17" t="str">
        <f>IF('2. Dateneingabe'!E112="","",'2. Dateneingabe'!E112)</f>
        <v>*</v>
      </c>
      <c r="F112" s="138">
        <f>IF('2. Dateneingabe'!F112="","",'2. Dateneingabe'!F112)</f>
        <v>0</v>
      </c>
      <c r="G112" s="132" t="str">
        <f>IF('2. Dateneingabe'!G112="","",'2. Dateneingabe'!G112)</f>
        <v>:</v>
      </c>
      <c r="H112" s="183">
        <f>IF('2. Dateneingabe'!H112="","",'2. Dateneingabe'!H112)</f>
        <v>3</v>
      </c>
      <c r="I112" s="17" t="str">
        <f>IF('2. Dateneingabe'!I112="","",'2. Dateneingabe'!I112)</f>
        <v>=</v>
      </c>
      <c r="J112" s="181">
        <f>IF('2. Dateneingabe'!J112="","",'2. Dateneingabe'!J112)</f>
        <v>0</v>
      </c>
      <c r="K112" s="47" t="str">
        <f>IF('2. Dateneingabe'!K112="","",'2. Dateneingabe'!K112)</f>
        <v/>
      </c>
      <c r="L112" s="47" t="str">
        <f>IF('2. Dateneingabe'!L112="","",'2. Dateneingabe'!L112)</f>
        <v/>
      </c>
      <c r="M112" s="47" t="str">
        <f>IF('2. Dateneingabe'!M112="","",'2. Dateneingabe'!M112)</f>
        <v/>
      </c>
      <c r="N112" s="47" t="str">
        <f>IF('2. Dateneingabe'!N112="","",'2. Dateneingabe'!N112)</f>
        <v/>
      </c>
      <c r="P112" s="72"/>
    </row>
    <row r="113" spans="2:15" ht="14.4" thickBot="1" x14ac:dyDescent="0.3">
      <c r="B113" s="1" t="str">
        <f>IF('2. Dateneingabe'!B113="","",'2. Dateneingabe'!B113)</f>
        <v/>
      </c>
      <c r="C113" s="38" t="str">
        <f>IF('2. Dateneingabe'!C113="","",'2. Dateneingabe'!C113)</f>
        <v/>
      </c>
      <c r="D113" s="38" t="str">
        <f>IF('2. Dateneingabe'!D113="","",'2. Dateneingabe'!D113)</f>
        <v/>
      </c>
      <c r="E113" s="38" t="str">
        <f>IF('2. Dateneingabe'!E113="","",'2. Dateneingabe'!E113)</f>
        <v/>
      </c>
      <c r="F113" s="38" t="str">
        <f>IF('2. Dateneingabe'!F113="","",'2. Dateneingabe'!F113)</f>
        <v/>
      </c>
      <c r="G113" s="38" t="str">
        <f>IF('2. Dateneingabe'!G113="","",'2. Dateneingabe'!G113)</f>
        <v/>
      </c>
      <c r="H113" s="38" t="str">
        <f>IF('2. Dateneingabe'!H113="","",'2. Dateneingabe'!H113)</f>
        <v/>
      </c>
      <c r="I113" s="38" t="str">
        <f>IF('2. Dateneingabe'!I113="","",'2. Dateneingabe'!I113)</f>
        <v/>
      </c>
      <c r="J113" s="38" t="str">
        <f>IF('2. Dateneingabe'!J113="","",'2. Dateneingabe'!J113)</f>
        <v/>
      </c>
      <c r="K113" s="47" t="str">
        <f>IF('2. Dateneingabe'!K113="","",'2. Dateneingabe'!K113)</f>
        <v/>
      </c>
      <c r="L113" s="47" t="str">
        <f>IF('2. Dateneingabe'!L113="","",'2. Dateneingabe'!L113)</f>
        <v/>
      </c>
      <c r="M113" s="47" t="str">
        <f>IF('2. Dateneingabe'!M113="","",'2. Dateneingabe'!M113)</f>
        <v/>
      </c>
      <c r="N113" s="47" t="str">
        <f>IF('2. Dateneingabe'!N113="","",'2. Dateneingabe'!N113)</f>
        <v/>
      </c>
    </row>
    <row r="114" spans="2:15" ht="14.4" thickTop="1" x14ac:dyDescent="0.25">
      <c r="B114" s="1" t="str">
        <f>IF('2. Dateneingabe'!B114="","",'2. Dateneingabe'!B114)</f>
        <v/>
      </c>
      <c r="C114" s="1" t="str">
        <f>IF('2. Dateneingabe'!C114="","",'2. Dateneingabe'!C114)</f>
        <v/>
      </c>
      <c r="D114" s="1" t="str">
        <f>IF('2. Dateneingabe'!D114="","",'2. Dateneingabe'!D114)</f>
        <v/>
      </c>
      <c r="E114" s="1" t="str">
        <f>IF('2. Dateneingabe'!E114="","",'2. Dateneingabe'!E114)</f>
        <v/>
      </c>
      <c r="F114" s="1" t="str">
        <f>IF('2. Dateneingabe'!F114="","",'2. Dateneingabe'!F114)</f>
        <v/>
      </c>
      <c r="G114" s="1" t="str">
        <f>IF('2. Dateneingabe'!G114="","",'2. Dateneingabe'!G114)</f>
        <v/>
      </c>
      <c r="I114" s="69" t="str">
        <f>IF('2. Dateneingabe'!I114="","",'2. Dateneingabe'!I114)</f>
        <v>Summe</v>
      </c>
      <c r="J114" s="181">
        <f>IF('2. Dateneingabe'!J114="","",'2. Dateneingabe'!J114)</f>
        <v>0</v>
      </c>
      <c r="K114" s="47" t="str">
        <f>IF('2. Dateneingabe'!K114="","",'2. Dateneingabe'!K114)</f>
        <v/>
      </c>
      <c r="L114" s="47" t="str">
        <f>IF('2. Dateneingabe'!L114="","",'2. Dateneingabe'!L114)</f>
        <v/>
      </c>
      <c r="M114" s="47" t="str">
        <f>IF('2. Dateneingabe'!M114="","",'2. Dateneingabe'!M114)</f>
        <v/>
      </c>
      <c r="N114" s="47" t="str">
        <f>IF('2. Dateneingabe'!N114="","",'2. Dateneingabe'!N114)</f>
        <v/>
      </c>
    </row>
    <row r="115" spans="2:15" ht="28.05" customHeight="1" x14ac:dyDescent="0.25">
      <c r="B115" s="1" t="str">
        <f>IF('2. Dateneingabe'!B115="","",'2. Dateneingabe'!B115)</f>
        <v/>
      </c>
      <c r="C115" s="1" t="str">
        <f>IF('2. Dateneingabe'!C115="","",'2. Dateneingabe'!C115)</f>
        <v/>
      </c>
      <c r="D115" s="1" t="str">
        <f>IF('2. Dateneingabe'!D115="","",'2. Dateneingabe'!D115)</f>
        <v/>
      </c>
      <c r="E115" s="1" t="str">
        <f>IF('2. Dateneingabe'!E115="","",'2. Dateneingabe'!E115)</f>
        <v/>
      </c>
      <c r="F115" s="1" t="str">
        <f>IF('2. Dateneingabe'!F115="","",'2. Dateneingabe'!F115)</f>
        <v/>
      </c>
      <c r="G115" s="1" t="str">
        <f>IF('2. Dateneingabe'!G115="","",'2. Dateneingabe'!G115)</f>
        <v/>
      </c>
      <c r="H115" s="1" t="str">
        <f>IF('2. Dateneingabe'!H115="","",'2. Dateneingabe'!H115)</f>
        <v/>
      </c>
      <c r="I115" s="1" t="str">
        <f>IF('2. Dateneingabe'!I115="","",'2. Dateneingabe'!I115)</f>
        <v/>
      </c>
      <c r="J115" s="1" t="str">
        <f>IF('2. Dateneingabe'!J115="","",'2. Dateneingabe'!J115)</f>
        <v/>
      </c>
      <c r="K115" s="1" t="str">
        <f>IF('2. Dateneingabe'!K115="","",'2. Dateneingabe'!K115)</f>
        <v/>
      </c>
      <c r="L115" s="1" t="str">
        <f>IF('2. Dateneingabe'!L115="","",'2. Dateneingabe'!L115)</f>
        <v/>
      </c>
      <c r="M115" s="1" t="str">
        <f>IF('2. Dateneingabe'!M115="","",'2. Dateneingabe'!M115)</f>
        <v/>
      </c>
      <c r="N115" s="1" t="str">
        <f>IF('2. Dateneingabe'!N115="","",'2. Dateneingabe'!N115)</f>
        <v/>
      </c>
    </row>
    <row r="116" spans="2:15" ht="25.05" customHeight="1" x14ac:dyDescent="0.25">
      <c r="B116" s="63" t="str">
        <f>IF('2. Dateneingabe'!B116="","",'2. Dateneingabe'!B116)</f>
        <v>VII) Verändert sich die Menge der am Produktlebensende zu entsorgenden Materialien in Produkten oder verändert sich das Entsorgungsverfahren dieser Materialien? (Scope 3.9 / 3.10 / 3.12)</v>
      </c>
      <c r="C116" s="60"/>
      <c r="D116" s="60"/>
      <c r="E116" s="60"/>
      <c r="F116" s="60"/>
      <c r="G116" s="60"/>
      <c r="H116" s="60"/>
      <c r="I116" s="62"/>
      <c r="J116" s="62"/>
      <c r="K116" s="62"/>
      <c r="L116" s="62"/>
      <c r="M116" s="62"/>
      <c r="N116" s="62"/>
    </row>
    <row r="117" spans="2:15" x14ac:dyDescent="0.25">
      <c r="B117" s="29" t="str">
        <f>IF('2. Dateneingabe'!B117="","",'2. Dateneingabe'!B117)</f>
        <v/>
      </c>
      <c r="C117" s="50" t="str">
        <f>IF('2. Dateneingabe'!C117="","",'2. Dateneingabe'!C117)</f>
        <v/>
      </c>
      <c r="D117" s="1" t="str">
        <f>IF('2. Dateneingabe'!D117="","",'2. Dateneingabe'!D117)</f>
        <v/>
      </c>
      <c r="E117" s="1" t="str">
        <f>IF('2. Dateneingabe'!E117="","",'2. Dateneingabe'!E117)</f>
        <v/>
      </c>
      <c r="F117" s="1" t="str">
        <f>IF('2. Dateneingabe'!F117="","",'2. Dateneingabe'!F117)</f>
        <v/>
      </c>
      <c r="G117" s="1" t="str">
        <f>IF('2. Dateneingabe'!G117="","",'2. Dateneingabe'!G117)</f>
        <v/>
      </c>
      <c r="H117" s="1" t="str">
        <f>IF('2. Dateneingabe'!H117="","",'2. Dateneingabe'!H117)</f>
        <v/>
      </c>
      <c r="I117" s="1" t="str">
        <f>IF('2. Dateneingabe'!I117="","",'2. Dateneingabe'!I117)</f>
        <v/>
      </c>
      <c r="J117" s="1" t="str">
        <f>IF('2. Dateneingabe'!J117="","",'2. Dateneingabe'!J117)</f>
        <v/>
      </c>
      <c r="K117" s="1" t="str">
        <f>IF('2. Dateneingabe'!K117="","",'2. Dateneingabe'!K117)</f>
        <v/>
      </c>
      <c r="L117" s="1" t="str">
        <f>IF('2. Dateneingabe'!L117="","",'2. Dateneingabe'!L117)</f>
        <v/>
      </c>
      <c r="M117" s="1" t="str">
        <f>IF('2. Dateneingabe'!M117="","",'2. Dateneingabe'!M117)</f>
        <v/>
      </c>
      <c r="N117" s="1" t="str">
        <f>IF('2. Dateneingabe'!N117="","",'2. Dateneingabe'!N117)</f>
        <v/>
      </c>
    </row>
    <row r="118" spans="2:15" ht="92.25" customHeight="1" x14ac:dyDescent="0.25">
      <c r="B118" s="40" t="str">
        <f>IF('2. Dateneingabe'!B118="","",'2. Dateneingabe'!B118)</f>
        <v/>
      </c>
      <c r="C118" s="247" t="str">
        <f>IF('2. Dateneingabe'!C118="","",'2. Dateneingabe'!C118)</f>
        <v>Eingesparte Menge pro Jahr (positiv) 
Zusätzliche Mengen (negativ)</v>
      </c>
      <c r="D118" s="247" t="str">
        <f>IF('2. Dateneingabe'!D118="","",'2. Dateneingabe'!D118)</f>
        <v/>
      </c>
      <c r="E118" s="19" t="str">
        <f>IF('2. Dateneingabe'!E118="","",'2. Dateneingabe'!E118)</f>
        <v/>
      </c>
      <c r="F118" s="168" t="str">
        <f>IF('2. Dateneingabe'!F118="","",'2. Dateneingabe'!F118)</f>
        <v>THG-Emissions-faktor der Abfall-behandlung/ Entsorgung</v>
      </c>
      <c r="G118" s="1" t="str">
        <f>IF('2. Dateneingabe'!G118="","",'2. Dateneingabe'!G118)</f>
        <v/>
      </c>
      <c r="H118" s="168" t="str">
        <f>IF('2. Dateneingabe'!H118="","",'2. Dateneingabe'!H118)</f>
        <v>Verteilungsfaktor bei einmaligen Einsparungen</v>
      </c>
      <c r="I118" s="168" t="str">
        <f>IF('2. Dateneingabe'!I118="","",'2. Dateneingabe'!I118)</f>
        <v/>
      </c>
      <c r="J118" s="168" t="str">
        <f>IF('2. Dateneingabe'!J118="","",'2. Dateneingabe'!J118)</f>
        <v xml:space="preserve">THG-Emissionen </v>
      </c>
      <c r="K118" s="19" t="str">
        <f>IF('2. Dateneingabe'!K118="","",'2. Dateneingabe'!K118)</f>
        <v/>
      </c>
      <c r="L118" s="168" t="str">
        <f>IF('2. Dateneingabe'!L118="","",'2. Dateneingabe'!L118)</f>
        <v>Typisches Transportmittel für den Abtransport</v>
      </c>
      <c r="M118" s="168" t="str">
        <f>IF('2. Dateneingabe'!M118="","",'2. Dateneingabe'!M118)</f>
        <v xml:space="preserve">Typische Transport-entfernung </v>
      </c>
      <c r="N118" s="168" t="str">
        <f>IF('2. Dateneingabe'!N118="","",'2. Dateneingabe'!N118)</f>
        <v>THG-Emissionen (Transport)</v>
      </c>
    </row>
    <row r="119" spans="2:15" s="140" customFormat="1" ht="28.05" customHeight="1" x14ac:dyDescent="0.25">
      <c r="B119" s="27" t="str">
        <f>IF('2. Dateneingabe'!B119="","",'2. Dateneingabe'!B119)</f>
        <v/>
      </c>
      <c r="C119" s="246" t="str">
        <f>IF('2. Dateneingabe'!C119="","",'2. Dateneingabe'!C119)</f>
        <v>Entsorgung [t]</v>
      </c>
      <c r="D119" s="246" t="str">
        <f>IF('2. Dateneingabe'!D119="","",'2. Dateneingabe'!D119)</f>
        <v/>
      </c>
      <c r="E119" s="169" t="str">
        <f>IF('2. Dateneingabe'!E119="","",'2. Dateneingabe'!E119)</f>
        <v/>
      </c>
      <c r="F119" s="169" t="str">
        <f>IF('2. Dateneingabe'!F119="","",'2. Dateneingabe'!F119)</f>
        <v xml:space="preserve"> [t CO2e/t]</v>
      </c>
      <c r="G119" s="27" t="str">
        <f>IF('2. Dateneingabe'!G119="","",'2. Dateneingabe'!G119)</f>
        <v/>
      </c>
      <c r="H119" s="27" t="str">
        <f>IF('2. Dateneingabe'!H119="","",'2. Dateneingabe'!H119)</f>
        <v/>
      </c>
      <c r="I119" s="169" t="str">
        <f>IF('2. Dateneingabe'!I119="","",'2. Dateneingabe'!I119)</f>
        <v/>
      </c>
      <c r="J119" s="169" t="str">
        <f>IF('2. Dateneingabe'!J119="","",'2. Dateneingabe'!J119)</f>
        <v>[t CO2e]</v>
      </c>
      <c r="K119" s="27" t="str">
        <f>IF('2. Dateneingabe'!K119="","",'2. Dateneingabe'!K119)</f>
        <v/>
      </c>
      <c r="L119" s="27" t="str">
        <f>IF('2. Dateneingabe'!L119="","",'2. Dateneingabe'!L119)</f>
        <v/>
      </c>
      <c r="M119" s="132" t="str">
        <f>IF('2. Dateneingabe'!M119="","",'2. Dateneingabe'!M119)</f>
        <v>[km]</v>
      </c>
      <c r="N119" s="169" t="str">
        <f>IF('2. Dateneingabe'!N119="","",'2. Dateneingabe'!N119)</f>
        <v>[t CO2e]</v>
      </c>
    </row>
    <row r="120" spans="2:15" x14ac:dyDescent="0.25">
      <c r="B120" s="1" t="str">
        <f>IF('2. Dateneingabe'!B120="","",'2. Dateneingabe'!B120)</f>
        <v/>
      </c>
      <c r="C120" s="217" t="str">
        <f>IF('2. Dateneingabe'!C120="","",'2. Dateneingabe'!C120)</f>
        <v/>
      </c>
      <c r="D120" s="218" t="str">
        <f>IF('2. Dateneingabe'!D120="","",'2. Dateneingabe'!D120)</f>
        <v/>
      </c>
      <c r="E120" s="17" t="str">
        <f>IF('2. Dateneingabe'!E120="","",'2. Dateneingabe'!E120)</f>
        <v>*</v>
      </c>
      <c r="F120" s="138">
        <f>IF('2. Dateneingabe'!F120="","",'2. Dateneingabe'!F120)</f>
        <v>0</v>
      </c>
      <c r="G120" s="36" t="str">
        <f>IF('2. Dateneingabe'!G120="","",'2. Dateneingabe'!G120)</f>
        <v>:</v>
      </c>
      <c r="H120" s="183">
        <f>IF('2. Dateneingabe'!H120="","",'2. Dateneingabe'!H120)</f>
        <v>3</v>
      </c>
      <c r="I120" s="17" t="str">
        <f>IF('2. Dateneingabe'!I120="","",'2. Dateneingabe'!I120)</f>
        <v>=</v>
      </c>
      <c r="J120" s="181">
        <f>IF('2. Dateneingabe'!J120="","",'2. Dateneingabe'!J120)</f>
        <v>0</v>
      </c>
      <c r="K120" s="1" t="str">
        <f>IF('2. Dateneingabe'!K120="","",'2. Dateneingabe'!K120)</f>
        <v/>
      </c>
      <c r="L120" s="217" t="str">
        <f>IF('2. Dateneingabe'!L120="","",'2. Dateneingabe'!L120)</f>
        <v/>
      </c>
      <c r="M120" s="218" t="str">
        <f>IF('2. Dateneingabe'!M120="","",'2. Dateneingabe'!M120)</f>
        <v/>
      </c>
      <c r="N120" s="181">
        <f>IF('2. Dateneingabe'!N120="","",'2. Dateneingabe'!N120)</f>
        <v>0</v>
      </c>
      <c r="O120" s="55"/>
    </row>
    <row r="121" spans="2:15" x14ac:dyDescent="0.25">
      <c r="B121" s="1" t="str">
        <f>IF('2. Dateneingabe'!B121="","",'2. Dateneingabe'!B121)</f>
        <v/>
      </c>
      <c r="C121" s="217" t="str">
        <f>IF('2. Dateneingabe'!C121="","",'2. Dateneingabe'!C121)</f>
        <v/>
      </c>
      <c r="D121" s="218" t="str">
        <f>IF('2. Dateneingabe'!D121="","",'2. Dateneingabe'!D121)</f>
        <v/>
      </c>
      <c r="E121" s="17" t="str">
        <f>IF('2. Dateneingabe'!E121="","",'2. Dateneingabe'!E121)</f>
        <v>*</v>
      </c>
      <c r="F121" s="138">
        <f>IF('2. Dateneingabe'!F121="","",'2. Dateneingabe'!F121)</f>
        <v>0</v>
      </c>
      <c r="G121" s="132" t="str">
        <f>IF('2. Dateneingabe'!G121="","",'2. Dateneingabe'!G121)</f>
        <v>:</v>
      </c>
      <c r="H121" s="183">
        <f>IF('2. Dateneingabe'!H121="","",'2. Dateneingabe'!H121)</f>
        <v>3</v>
      </c>
      <c r="I121" s="17" t="str">
        <f>IF('2. Dateneingabe'!I121="","",'2. Dateneingabe'!I121)</f>
        <v>=</v>
      </c>
      <c r="J121" s="181">
        <f>IF('2. Dateneingabe'!J121="","",'2. Dateneingabe'!J121)</f>
        <v>0</v>
      </c>
      <c r="K121" s="1" t="str">
        <f>IF('2. Dateneingabe'!K121="","",'2. Dateneingabe'!K121)</f>
        <v/>
      </c>
      <c r="L121" s="217" t="str">
        <f>IF('2. Dateneingabe'!L121="","",'2. Dateneingabe'!L121)</f>
        <v/>
      </c>
      <c r="M121" s="218" t="str">
        <f>IF('2. Dateneingabe'!M121="","",'2. Dateneingabe'!M121)</f>
        <v/>
      </c>
      <c r="N121" s="181">
        <f>IF('2. Dateneingabe'!N121="","",'2. Dateneingabe'!N121)</f>
        <v>0</v>
      </c>
    </row>
    <row r="122" spans="2:15" x14ac:dyDescent="0.25">
      <c r="B122" s="1" t="str">
        <f>IF('2. Dateneingabe'!B122="","",'2. Dateneingabe'!B122)</f>
        <v/>
      </c>
      <c r="C122" s="217" t="str">
        <f>IF('2. Dateneingabe'!C122="","",'2. Dateneingabe'!C122)</f>
        <v/>
      </c>
      <c r="D122" s="218" t="str">
        <f>IF('2. Dateneingabe'!D122="","",'2. Dateneingabe'!D122)</f>
        <v/>
      </c>
      <c r="E122" s="17" t="str">
        <f>IF('2. Dateneingabe'!E122="","",'2. Dateneingabe'!E122)</f>
        <v>*</v>
      </c>
      <c r="F122" s="138">
        <f>IF('2. Dateneingabe'!F122="","",'2. Dateneingabe'!F122)</f>
        <v>0</v>
      </c>
      <c r="G122" s="132" t="str">
        <f>IF('2. Dateneingabe'!G122="","",'2. Dateneingabe'!G122)</f>
        <v>:</v>
      </c>
      <c r="H122" s="183">
        <f>IF('2. Dateneingabe'!H122="","",'2. Dateneingabe'!H122)</f>
        <v>3</v>
      </c>
      <c r="I122" s="17" t="str">
        <f>IF('2. Dateneingabe'!I122="","",'2. Dateneingabe'!I122)</f>
        <v>=</v>
      </c>
      <c r="J122" s="181">
        <f>IF('2. Dateneingabe'!J122="","",'2. Dateneingabe'!J122)</f>
        <v>0</v>
      </c>
      <c r="K122" s="1" t="str">
        <f>IF('2. Dateneingabe'!K122="","",'2. Dateneingabe'!K122)</f>
        <v/>
      </c>
      <c r="L122" s="217" t="str">
        <f>IF('2. Dateneingabe'!L122="","",'2. Dateneingabe'!L122)</f>
        <v/>
      </c>
      <c r="M122" s="218" t="str">
        <f>IF('2. Dateneingabe'!M122="","",'2. Dateneingabe'!M122)</f>
        <v/>
      </c>
      <c r="N122" s="181">
        <f>IF('2. Dateneingabe'!N122="","",'2. Dateneingabe'!N122)</f>
        <v>0</v>
      </c>
    </row>
    <row r="123" spans="2:15" x14ac:dyDescent="0.25">
      <c r="B123" s="1" t="str">
        <f>IF('2. Dateneingabe'!B123="","",'2. Dateneingabe'!B123)</f>
        <v/>
      </c>
      <c r="C123" s="217" t="str">
        <f>IF('2. Dateneingabe'!C123="","",'2. Dateneingabe'!C123)</f>
        <v/>
      </c>
      <c r="D123" s="218" t="str">
        <f>IF('2. Dateneingabe'!D123="","",'2. Dateneingabe'!D123)</f>
        <v/>
      </c>
      <c r="E123" s="17" t="str">
        <f>IF('2. Dateneingabe'!E123="","",'2. Dateneingabe'!E123)</f>
        <v>*</v>
      </c>
      <c r="F123" s="138">
        <f>IF('2. Dateneingabe'!F123="","",'2. Dateneingabe'!F123)</f>
        <v>0</v>
      </c>
      <c r="G123" s="132" t="str">
        <f>IF('2. Dateneingabe'!G123="","",'2. Dateneingabe'!G123)</f>
        <v>:</v>
      </c>
      <c r="H123" s="183">
        <f>IF('2. Dateneingabe'!H123="","",'2. Dateneingabe'!H123)</f>
        <v>3</v>
      </c>
      <c r="I123" s="17" t="str">
        <f>IF('2. Dateneingabe'!I123="","",'2. Dateneingabe'!I123)</f>
        <v>=</v>
      </c>
      <c r="J123" s="181">
        <f>IF('2. Dateneingabe'!J123="","",'2. Dateneingabe'!J123)</f>
        <v>0</v>
      </c>
      <c r="K123" s="1" t="str">
        <f>IF('2. Dateneingabe'!K123="","",'2. Dateneingabe'!K123)</f>
        <v/>
      </c>
      <c r="L123" s="217" t="str">
        <f>IF('2. Dateneingabe'!L123="","",'2. Dateneingabe'!L123)</f>
        <v/>
      </c>
      <c r="M123" s="218" t="str">
        <f>IF('2. Dateneingabe'!M123="","",'2. Dateneingabe'!M123)</f>
        <v/>
      </c>
      <c r="N123" s="181">
        <f>IF('2. Dateneingabe'!N123="","",'2. Dateneingabe'!N123)</f>
        <v>0</v>
      </c>
    </row>
    <row r="124" spans="2:15" x14ac:dyDescent="0.25">
      <c r="B124" s="1" t="str">
        <f>IF('2. Dateneingabe'!B124="","",'2. Dateneingabe'!B124)</f>
        <v/>
      </c>
      <c r="C124" s="217" t="str">
        <f>IF('2. Dateneingabe'!C124="","",'2. Dateneingabe'!C124)</f>
        <v/>
      </c>
      <c r="D124" s="218" t="str">
        <f>IF('2. Dateneingabe'!D124="","",'2. Dateneingabe'!D124)</f>
        <v/>
      </c>
      <c r="E124" s="17" t="str">
        <f>IF('2. Dateneingabe'!E124="","",'2. Dateneingabe'!E124)</f>
        <v>*</v>
      </c>
      <c r="F124" s="138">
        <f>IF('2. Dateneingabe'!F124="","",'2. Dateneingabe'!F124)</f>
        <v>0</v>
      </c>
      <c r="G124" s="132" t="str">
        <f>IF('2. Dateneingabe'!G124="","",'2. Dateneingabe'!G124)</f>
        <v>:</v>
      </c>
      <c r="H124" s="183">
        <f>IF('2. Dateneingabe'!H124="","",'2. Dateneingabe'!H124)</f>
        <v>3</v>
      </c>
      <c r="I124" s="17" t="str">
        <f>IF('2. Dateneingabe'!I124="","",'2. Dateneingabe'!I124)</f>
        <v>=</v>
      </c>
      <c r="J124" s="181">
        <f>IF('2. Dateneingabe'!J124="","",'2. Dateneingabe'!J124)</f>
        <v>0</v>
      </c>
      <c r="K124" s="1" t="str">
        <f>IF('2. Dateneingabe'!K124="","",'2. Dateneingabe'!K124)</f>
        <v/>
      </c>
      <c r="L124" s="217" t="str">
        <f>IF('2. Dateneingabe'!L124="","",'2. Dateneingabe'!L124)</f>
        <v/>
      </c>
      <c r="M124" s="218" t="str">
        <f>IF('2. Dateneingabe'!M124="","",'2. Dateneingabe'!M124)</f>
        <v/>
      </c>
      <c r="N124" s="181">
        <f>IF('2. Dateneingabe'!N124="","",'2. Dateneingabe'!N124)</f>
        <v>0</v>
      </c>
    </row>
    <row r="125" spans="2:15" x14ac:dyDescent="0.25">
      <c r="B125" s="1" t="str">
        <f>IF('2. Dateneingabe'!B125="","",'2. Dateneingabe'!B125)</f>
        <v/>
      </c>
      <c r="C125" s="217" t="str">
        <f>IF('2. Dateneingabe'!C125="","",'2. Dateneingabe'!C125)</f>
        <v/>
      </c>
      <c r="D125" s="218" t="str">
        <f>IF('2. Dateneingabe'!D125="","",'2. Dateneingabe'!D125)</f>
        <v/>
      </c>
      <c r="E125" s="17" t="str">
        <f>IF('2. Dateneingabe'!E125="","",'2. Dateneingabe'!E125)</f>
        <v>*</v>
      </c>
      <c r="F125" s="138">
        <f>IF('2. Dateneingabe'!F125="","",'2. Dateneingabe'!F125)</f>
        <v>0</v>
      </c>
      <c r="G125" s="132" t="str">
        <f>IF('2. Dateneingabe'!G125="","",'2. Dateneingabe'!G125)</f>
        <v>:</v>
      </c>
      <c r="H125" s="183">
        <f>IF('2. Dateneingabe'!H125="","",'2. Dateneingabe'!H125)</f>
        <v>3</v>
      </c>
      <c r="I125" s="17" t="str">
        <f>IF('2. Dateneingabe'!I125="","",'2. Dateneingabe'!I125)</f>
        <v>=</v>
      </c>
      <c r="J125" s="181">
        <f>IF('2. Dateneingabe'!J125="","",'2. Dateneingabe'!J125)</f>
        <v>0</v>
      </c>
      <c r="K125" s="1" t="str">
        <f>IF('2. Dateneingabe'!K125="","",'2. Dateneingabe'!K125)</f>
        <v/>
      </c>
      <c r="L125" s="217" t="str">
        <f>IF('2. Dateneingabe'!L125="","",'2. Dateneingabe'!L125)</f>
        <v/>
      </c>
      <c r="M125" s="218" t="str">
        <f>IF('2. Dateneingabe'!M125="","",'2. Dateneingabe'!M125)</f>
        <v/>
      </c>
      <c r="N125" s="181">
        <f>IF('2. Dateneingabe'!N125="","",'2. Dateneingabe'!N125)</f>
        <v>0</v>
      </c>
    </row>
    <row r="126" spans="2:15" x14ac:dyDescent="0.25">
      <c r="B126" s="1" t="str">
        <f>IF('2. Dateneingabe'!B126="","",'2. Dateneingabe'!B126)</f>
        <v/>
      </c>
      <c r="C126" s="217" t="str">
        <f>IF('2. Dateneingabe'!C126="","",'2. Dateneingabe'!C126)</f>
        <v/>
      </c>
      <c r="D126" s="218" t="str">
        <f>IF('2. Dateneingabe'!D126="","",'2. Dateneingabe'!D126)</f>
        <v/>
      </c>
      <c r="E126" s="17" t="str">
        <f>IF('2. Dateneingabe'!E126="","",'2. Dateneingabe'!E126)</f>
        <v>*</v>
      </c>
      <c r="F126" s="138">
        <f>IF('2. Dateneingabe'!F126="","",'2. Dateneingabe'!F126)</f>
        <v>0</v>
      </c>
      <c r="G126" s="132" t="str">
        <f>IF('2. Dateneingabe'!G126="","",'2. Dateneingabe'!G126)</f>
        <v>:</v>
      </c>
      <c r="H126" s="183">
        <f>IF('2. Dateneingabe'!H126="","",'2. Dateneingabe'!H126)</f>
        <v>3</v>
      </c>
      <c r="I126" s="17" t="str">
        <f>IF('2. Dateneingabe'!I126="","",'2. Dateneingabe'!I126)</f>
        <v>=</v>
      </c>
      <c r="J126" s="181">
        <f>IF('2. Dateneingabe'!J126="","",'2. Dateneingabe'!J126)</f>
        <v>0</v>
      </c>
      <c r="K126" s="1" t="str">
        <f>IF('2. Dateneingabe'!K126="","",'2. Dateneingabe'!K126)</f>
        <v/>
      </c>
      <c r="L126" s="217" t="str">
        <f>IF('2. Dateneingabe'!L126="","",'2. Dateneingabe'!L126)</f>
        <v/>
      </c>
      <c r="M126" s="218" t="str">
        <f>IF('2. Dateneingabe'!M126="","",'2. Dateneingabe'!M126)</f>
        <v/>
      </c>
      <c r="N126" s="181">
        <f>IF('2. Dateneingabe'!N126="","",'2. Dateneingabe'!N126)</f>
        <v>0</v>
      </c>
    </row>
    <row r="127" spans="2:15" x14ac:dyDescent="0.25">
      <c r="B127" s="1" t="str">
        <f>IF('2. Dateneingabe'!B127="","",'2. Dateneingabe'!B127)</f>
        <v/>
      </c>
      <c r="C127" s="217" t="str">
        <f>IF('2. Dateneingabe'!C127="","",'2. Dateneingabe'!C127)</f>
        <v/>
      </c>
      <c r="D127" s="218" t="str">
        <f>IF('2. Dateneingabe'!D127="","",'2. Dateneingabe'!D127)</f>
        <v/>
      </c>
      <c r="E127" s="17" t="str">
        <f>IF('2. Dateneingabe'!E127="","",'2. Dateneingabe'!E127)</f>
        <v>*</v>
      </c>
      <c r="F127" s="138">
        <f>IF('2. Dateneingabe'!F127="","",'2. Dateneingabe'!F127)</f>
        <v>0</v>
      </c>
      <c r="G127" s="132" t="str">
        <f>IF('2. Dateneingabe'!G127="","",'2. Dateneingabe'!G127)</f>
        <v>:</v>
      </c>
      <c r="H127" s="183">
        <f>IF('2. Dateneingabe'!H127="","",'2. Dateneingabe'!H127)</f>
        <v>3</v>
      </c>
      <c r="I127" s="17" t="str">
        <f>IF('2. Dateneingabe'!I127="","",'2. Dateneingabe'!I127)</f>
        <v>=</v>
      </c>
      <c r="J127" s="181">
        <f>IF('2. Dateneingabe'!J127="","",'2. Dateneingabe'!J127)</f>
        <v>0</v>
      </c>
      <c r="K127" s="1" t="str">
        <f>IF('2. Dateneingabe'!K127="","",'2. Dateneingabe'!K127)</f>
        <v/>
      </c>
      <c r="L127" s="217" t="str">
        <f>IF('2. Dateneingabe'!L127="","",'2. Dateneingabe'!L127)</f>
        <v/>
      </c>
      <c r="M127" s="218" t="str">
        <f>IF('2. Dateneingabe'!M127="","",'2. Dateneingabe'!M127)</f>
        <v/>
      </c>
      <c r="N127" s="181">
        <f>IF('2. Dateneingabe'!N127="","",'2. Dateneingabe'!N127)</f>
        <v>0</v>
      </c>
    </row>
    <row r="128" spans="2:15" x14ac:dyDescent="0.25">
      <c r="B128" s="1" t="str">
        <f>IF('2. Dateneingabe'!B128="","",'2. Dateneingabe'!B128)</f>
        <v/>
      </c>
      <c r="C128" s="217" t="str">
        <f>IF('2. Dateneingabe'!C128="","",'2. Dateneingabe'!C128)</f>
        <v/>
      </c>
      <c r="D128" s="218" t="str">
        <f>IF('2. Dateneingabe'!D128="","",'2. Dateneingabe'!D128)</f>
        <v/>
      </c>
      <c r="E128" s="17" t="str">
        <f>IF('2. Dateneingabe'!E128="","",'2. Dateneingabe'!E128)</f>
        <v>*</v>
      </c>
      <c r="F128" s="138">
        <f>IF('2. Dateneingabe'!F128="","",'2. Dateneingabe'!F128)</f>
        <v>0</v>
      </c>
      <c r="G128" s="132" t="str">
        <f>IF('2. Dateneingabe'!G128="","",'2. Dateneingabe'!G128)</f>
        <v>:</v>
      </c>
      <c r="H128" s="183">
        <f>IF('2. Dateneingabe'!H128="","",'2. Dateneingabe'!H128)</f>
        <v>3</v>
      </c>
      <c r="I128" s="17" t="str">
        <f>IF('2. Dateneingabe'!I128="","",'2. Dateneingabe'!I128)</f>
        <v>=</v>
      </c>
      <c r="J128" s="181">
        <f>IF('2. Dateneingabe'!J128="","",'2. Dateneingabe'!J128)</f>
        <v>0</v>
      </c>
      <c r="K128" s="1" t="str">
        <f>IF('2. Dateneingabe'!K128="","",'2. Dateneingabe'!K128)</f>
        <v/>
      </c>
      <c r="L128" s="217" t="str">
        <f>IF('2. Dateneingabe'!L128="","",'2. Dateneingabe'!L128)</f>
        <v/>
      </c>
      <c r="M128" s="218" t="str">
        <f>IF('2. Dateneingabe'!M128="","",'2. Dateneingabe'!M128)</f>
        <v/>
      </c>
      <c r="N128" s="181">
        <f>IF('2. Dateneingabe'!N128="","",'2. Dateneingabe'!N128)</f>
        <v>0</v>
      </c>
    </row>
    <row r="129" spans="2:14" x14ac:dyDescent="0.25">
      <c r="B129" s="1" t="str">
        <f>IF('2. Dateneingabe'!B129="","",'2. Dateneingabe'!B129)</f>
        <v/>
      </c>
      <c r="C129" s="217" t="str">
        <f>IF('2. Dateneingabe'!C129="","",'2. Dateneingabe'!C129)</f>
        <v/>
      </c>
      <c r="D129" s="218" t="str">
        <f>IF('2. Dateneingabe'!D129="","",'2. Dateneingabe'!D129)</f>
        <v/>
      </c>
      <c r="E129" s="17" t="str">
        <f>IF('2. Dateneingabe'!E129="","",'2. Dateneingabe'!E129)</f>
        <v>*</v>
      </c>
      <c r="F129" s="138">
        <f>IF('2. Dateneingabe'!F129="","",'2. Dateneingabe'!F129)</f>
        <v>0</v>
      </c>
      <c r="G129" s="132" t="str">
        <f>IF('2. Dateneingabe'!G129="","",'2. Dateneingabe'!G129)</f>
        <v>:</v>
      </c>
      <c r="H129" s="183">
        <f>IF('2. Dateneingabe'!H129="","",'2. Dateneingabe'!H129)</f>
        <v>3</v>
      </c>
      <c r="I129" s="17" t="str">
        <f>IF('2. Dateneingabe'!I129="","",'2. Dateneingabe'!I129)</f>
        <v>=</v>
      </c>
      <c r="J129" s="181">
        <f>IF('2. Dateneingabe'!J129="","",'2. Dateneingabe'!J129)</f>
        <v>0</v>
      </c>
      <c r="K129" s="1" t="str">
        <f>IF('2. Dateneingabe'!K129="","",'2. Dateneingabe'!K129)</f>
        <v/>
      </c>
      <c r="L129" s="217" t="str">
        <f>IF('2. Dateneingabe'!L129="","",'2. Dateneingabe'!L129)</f>
        <v/>
      </c>
      <c r="M129" s="218" t="str">
        <f>IF('2. Dateneingabe'!M129="","",'2. Dateneingabe'!M129)</f>
        <v/>
      </c>
      <c r="N129" s="181">
        <f>IF('2. Dateneingabe'!N129="","",'2. Dateneingabe'!N129)</f>
        <v>0</v>
      </c>
    </row>
    <row r="130" spans="2:14" ht="14.4" thickBot="1" x14ac:dyDescent="0.3">
      <c r="B130" s="1" t="str">
        <f>IF('2. Dateneingabe'!B130="","",'2. Dateneingabe'!B130)</f>
        <v/>
      </c>
      <c r="C130" s="51" t="str">
        <f>IF('2. Dateneingabe'!C130="","",'2. Dateneingabe'!C130)</f>
        <v/>
      </c>
      <c r="D130" s="51" t="str">
        <f>IF('2. Dateneingabe'!D130="","",'2. Dateneingabe'!D130)</f>
        <v/>
      </c>
      <c r="E130" s="52" t="str">
        <f>IF('2. Dateneingabe'!E130="","",'2. Dateneingabe'!E130)</f>
        <v/>
      </c>
      <c r="F130" s="51" t="str">
        <f>IF('2. Dateneingabe'!F130="","",'2. Dateneingabe'!F130)</f>
        <v/>
      </c>
      <c r="G130" s="38" t="str">
        <f>IF('2. Dateneingabe'!G130="","",'2. Dateneingabe'!G130)</f>
        <v/>
      </c>
      <c r="H130" s="38" t="str">
        <f>IF('2. Dateneingabe'!H130="","",'2. Dateneingabe'!H130)</f>
        <v/>
      </c>
      <c r="I130" s="52" t="str">
        <f>IF('2. Dateneingabe'!I130="","",'2. Dateneingabe'!I130)</f>
        <v/>
      </c>
      <c r="J130" s="51" t="str">
        <f>IF('2. Dateneingabe'!J130="","",'2. Dateneingabe'!J130)</f>
        <v/>
      </c>
      <c r="K130" s="38" t="str">
        <f>IF('2. Dateneingabe'!K130="","",'2. Dateneingabe'!K130)</f>
        <v/>
      </c>
      <c r="L130" s="38" t="str">
        <f>IF('2. Dateneingabe'!L130="","",'2. Dateneingabe'!L130)</f>
        <v/>
      </c>
      <c r="M130" s="38" t="str">
        <f>IF('2. Dateneingabe'!M130="","",'2. Dateneingabe'!M130)</f>
        <v/>
      </c>
      <c r="N130" s="38" t="str">
        <f>IF('2. Dateneingabe'!N130="","",'2. Dateneingabe'!N130)</f>
        <v/>
      </c>
    </row>
    <row r="131" spans="2:14" ht="14.4" thickTop="1" x14ac:dyDescent="0.25">
      <c r="B131" s="1" t="str">
        <f>IF('2. Dateneingabe'!B131="","",'2. Dateneingabe'!B131)</f>
        <v/>
      </c>
      <c r="C131" s="1" t="str">
        <f>IF('2. Dateneingabe'!C131="","",'2. Dateneingabe'!C131)</f>
        <v/>
      </c>
      <c r="D131" s="30" t="str">
        <f>IF('2. Dateneingabe'!D131="","",'2. Dateneingabe'!D131)</f>
        <v/>
      </c>
      <c r="E131" s="1" t="str">
        <f>IF('2. Dateneingabe'!E131="","",'2. Dateneingabe'!E131)</f>
        <v/>
      </c>
      <c r="F131" s="1" t="str">
        <f>IF('2. Dateneingabe'!F131="","",'2. Dateneingabe'!F131)</f>
        <v/>
      </c>
      <c r="G131" s="1" t="str">
        <f>IF('2. Dateneingabe'!G131="","",'2. Dateneingabe'!G131)</f>
        <v/>
      </c>
      <c r="I131" s="69" t="str">
        <f>IF('2. Dateneingabe'!I131="","",'2. Dateneingabe'!I131)</f>
        <v>Summe</v>
      </c>
      <c r="J131" s="181">
        <f>IF('2. Dateneingabe'!J131="","",'2. Dateneingabe'!J131)</f>
        <v>0</v>
      </c>
      <c r="K131" s="1" t="str">
        <f>IF('2. Dateneingabe'!K131="","",'2. Dateneingabe'!K131)</f>
        <v/>
      </c>
      <c r="L131" s="1" t="str">
        <f>IF('2. Dateneingabe'!L131="","",'2. Dateneingabe'!L131)</f>
        <v/>
      </c>
      <c r="M131" s="69" t="str">
        <f>IF('2. Dateneingabe'!M131="","",'2. Dateneingabe'!M131)</f>
        <v>Summe</v>
      </c>
      <c r="N131" s="181">
        <f>IF('2. Dateneingabe'!N131="","",'2. Dateneingabe'!N131)</f>
        <v>0</v>
      </c>
    </row>
    <row r="132" spans="2:14" ht="28.05" customHeight="1" x14ac:dyDescent="0.25">
      <c r="B132" s="1" t="str">
        <f>IF('2. Dateneingabe'!B132="","",'2. Dateneingabe'!B132)</f>
        <v/>
      </c>
      <c r="C132" s="1" t="str">
        <f>IF('2. Dateneingabe'!C132="","",'2. Dateneingabe'!C132)</f>
        <v/>
      </c>
      <c r="D132" s="1" t="str">
        <f>IF('2. Dateneingabe'!D132="","",'2. Dateneingabe'!D132)</f>
        <v/>
      </c>
      <c r="E132" s="1" t="str">
        <f>IF('2. Dateneingabe'!E132="","",'2. Dateneingabe'!E132)</f>
        <v/>
      </c>
      <c r="F132" s="1" t="str">
        <f>IF('2. Dateneingabe'!F132="","",'2. Dateneingabe'!F132)</f>
        <v/>
      </c>
      <c r="G132" s="1" t="str">
        <f>IF('2. Dateneingabe'!G132="","",'2. Dateneingabe'!G132)</f>
        <v/>
      </c>
      <c r="H132" s="1" t="str">
        <f>IF('2. Dateneingabe'!H132="","",'2. Dateneingabe'!H132)</f>
        <v/>
      </c>
      <c r="I132" s="47" t="str">
        <f>IF('2. Dateneingabe'!I132="","",'2. Dateneingabe'!I132)</f>
        <v/>
      </c>
      <c r="J132" s="1" t="str">
        <f>IF('2. Dateneingabe'!J132="","",'2. Dateneingabe'!J132)</f>
        <v/>
      </c>
      <c r="K132" s="1" t="str">
        <f>IF('2. Dateneingabe'!K132="","",'2. Dateneingabe'!K132)</f>
        <v/>
      </c>
      <c r="L132" s="1" t="str">
        <f>IF('2. Dateneingabe'!L132="","",'2. Dateneingabe'!L132)</f>
        <v/>
      </c>
      <c r="M132" s="1" t="str">
        <f>IF('2. Dateneingabe'!M132="","",'2. Dateneingabe'!M132)</f>
        <v/>
      </c>
      <c r="N132" s="1" t="str">
        <f>IF('2. Dateneingabe'!N132="","",'2. Dateneingabe'!N132)</f>
        <v/>
      </c>
    </row>
    <row r="133" spans="2:14" ht="25.05" customHeight="1" x14ac:dyDescent="0.25">
      <c r="B133" s="63" t="str">
        <f>IF('2. Dateneingabe'!B133="","",'2. Dateneingabe'!B133)</f>
        <v>VIII) Verändert sich die Menge der anfallenden produktionsspezifischen Abfälle oder deren Entsorgung? (Scope 3.5 / 3.10)</v>
      </c>
      <c r="C133" s="60"/>
      <c r="D133" s="60"/>
      <c r="E133" s="60"/>
      <c r="F133" s="60"/>
      <c r="G133" s="60"/>
      <c r="H133" s="60"/>
      <c r="I133" s="62"/>
      <c r="J133" s="62"/>
      <c r="K133" s="62"/>
      <c r="L133" s="62"/>
      <c r="M133" s="62"/>
      <c r="N133" s="62"/>
    </row>
    <row r="134" spans="2:14" x14ac:dyDescent="0.25">
      <c r="B134" s="29" t="str">
        <f>IF('2. Dateneingabe'!B134="","",'2. Dateneingabe'!B134)</f>
        <v/>
      </c>
      <c r="C134" s="1" t="str">
        <f>IF('2. Dateneingabe'!C134="","",'2. Dateneingabe'!C134)</f>
        <v/>
      </c>
      <c r="D134" s="1" t="str">
        <f>IF('2. Dateneingabe'!D134="","",'2. Dateneingabe'!D134)</f>
        <v/>
      </c>
      <c r="E134" s="1" t="str">
        <f>IF('2. Dateneingabe'!E134="","",'2. Dateneingabe'!E134)</f>
        <v/>
      </c>
      <c r="F134" s="1" t="str">
        <f>IF('2. Dateneingabe'!F134="","",'2. Dateneingabe'!F134)</f>
        <v/>
      </c>
      <c r="G134" s="1" t="str">
        <f>IF('2. Dateneingabe'!G134="","",'2. Dateneingabe'!G134)</f>
        <v/>
      </c>
      <c r="H134" s="1" t="str">
        <f>IF('2. Dateneingabe'!H134="","",'2. Dateneingabe'!H134)</f>
        <v/>
      </c>
      <c r="I134" s="1" t="str">
        <f>IF('2. Dateneingabe'!I134="","",'2. Dateneingabe'!I134)</f>
        <v/>
      </c>
      <c r="J134" s="1" t="str">
        <f>IF('2. Dateneingabe'!J134="","",'2. Dateneingabe'!J134)</f>
        <v/>
      </c>
      <c r="K134" s="1" t="str">
        <f>IF('2. Dateneingabe'!K134="","",'2. Dateneingabe'!K134)</f>
        <v/>
      </c>
      <c r="L134" s="1" t="str">
        <f>IF('2. Dateneingabe'!L134="","",'2. Dateneingabe'!L134)</f>
        <v/>
      </c>
      <c r="M134" s="1" t="str">
        <f>IF('2. Dateneingabe'!M134="","",'2. Dateneingabe'!M134)</f>
        <v/>
      </c>
      <c r="N134" s="1" t="str">
        <f>IF('2. Dateneingabe'!N134="","",'2. Dateneingabe'!N134)</f>
        <v/>
      </c>
    </row>
    <row r="135" spans="2:14" ht="99.75" customHeight="1" x14ac:dyDescent="0.25">
      <c r="B135" s="40" t="str">
        <f>IF('2. Dateneingabe'!B135="","",'2. Dateneingabe'!B135)</f>
        <v/>
      </c>
      <c r="C135" s="247" t="str">
        <f>IF('2. Dateneingabe'!C135="","",'2. Dateneingabe'!C135)</f>
        <v>Eingesparte Menge pro Jahr (positiv) 
Zusätzliche Mengen (negativ)</v>
      </c>
      <c r="D135" s="247" t="str">
        <f>IF('2. Dateneingabe'!D135="","",'2. Dateneingabe'!D135)</f>
        <v/>
      </c>
      <c r="E135" s="19" t="str">
        <f>IF('2. Dateneingabe'!E135="","",'2. Dateneingabe'!E135)</f>
        <v/>
      </c>
      <c r="F135" s="168" t="str">
        <f>IF('2. Dateneingabe'!F135="","",'2. Dateneingabe'!F135)</f>
        <v>THG-Emissions-faktor der Abfall-behandlung/ Entsorgung (KEINE Aufbereitung)</v>
      </c>
      <c r="G135" s="1" t="str">
        <f>IF('2. Dateneingabe'!G135="","",'2. Dateneingabe'!G135)</f>
        <v/>
      </c>
      <c r="H135" s="168" t="str">
        <f>IF('2. Dateneingabe'!H135="","",'2. Dateneingabe'!H135)</f>
        <v>Verteilungsfaktor bei einmaligen Einsparungen</v>
      </c>
      <c r="I135" s="168" t="str">
        <f>IF('2. Dateneingabe'!I135="","",'2. Dateneingabe'!I135)</f>
        <v/>
      </c>
      <c r="J135" s="168" t="str">
        <f>IF('2. Dateneingabe'!J135="","",'2. Dateneingabe'!J135)</f>
        <v xml:space="preserve">THG-Emissionen </v>
      </c>
      <c r="K135" s="19" t="str">
        <f>IF('2. Dateneingabe'!K135="","",'2. Dateneingabe'!K135)</f>
        <v/>
      </c>
      <c r="L135" s="168" t="str">
        <f>IF('2. Dateneingabe'!L135="","",'2. Dateneingabe'!L135)</f>
        <v>Typisches Transportmittel für den Abtransport</v>
      </c>
      <c r="M135" s="168" t="str">
        <f>IF('2. Dateneingabe'!M135="","",'2. Dateneingabe'!M135)</f>
        <v xml:space="preserve">Typische Transport-entfernung </v>
      </c>
      <c r="N135" s="168" t="str">
        <f>IF('2. Dateneingabe'!N135="","",'2. Dateneingabe'!N135)</f>
        <v>THG-Emissionen (Transport)</v>
      </c>
    </row>
    <row r="136" spans="2:14" s="140" customFormat="1" ht="28.05" customHeight="1" x14ac:dyDescent="0.25">
      <c r="B136" s="27" t="str">
        <f>IF('2. Dateneingabe'!B136="","",'2. Dateneingabe'!B136)</f>
        <v/>
      </c>
      <c r="C136" s="246" t="str">
        <f>IF('2. Dateneingabe'!C136="","",'2. Dateneingabe'!C136)</f>
        <v>Entsorgung [t]</v>
      </c>
      <c r="D136" s="246" t="str">
        <f>IF('2. Dateneingabe'!D136="","",'2. Dateneingabe'!D136)</f>
        <v/>
      </c>
      <c r="E136" s="169" t="str">
        <f>IF('2. Dateneingabe'!E136="","",'2. Dateneingabe'!E136)</f>
        <v/>
      </c>
      <c r="F136" s="169" t="str">
        <f>IF('2. Dateneingabe'!F136="","",'2. Dateneingabe'!F136)</f>
        <v xml:space="preserve"> [t CO2e/t]</v>
      </c>
      <c r="G136" s="27" t="str">
        <f>IF('2. Dateneingabe'!G136="","",'2. Dateneingabe'!G136)</f>
        <v/>
      </c>
      <c r="H136" s="27" t="str">
        <f>IF('2. Dateneingabe'!H136="","",'2. Dateneingabe'!H136)</f>
        <v/>
      </c>
      <c r="I136" s="169" t="str">
        <f>IF('2. Dateneingabe'!I136="","",'2. Dateneingabe'!I136)</f>
        <v/>
      </c>
      <c r="J136" s="169" t="str">
        <f>IF('2. Dateneingabe'!J136="","",'2. Dateneingabe'!J136)</f>
        <v>[t CO2e]</v>
      </c>
      <c r="K136" s="27" t="str">
        <f>IF('2. Dateneingabe'!K136="","",'2. Dateneingabe'!K136)</f>
        <v/>
      </c>
      <c r="L136" s="27" t="str">
        <f>IF('2. Dateneingabe'!L136="","",'2. Dateneingabe'!L136)</f>
        <v/>
      </c>
      <c r="M136" s="132" t="str">
        <f>IF('2. Dateneingabe'!M136="","",'2. Dateneingabe'!M136)</f>
        <v>[km]</v>
      </c>
      <c r="N136" s="169" t="str">
        <f>IF('2. Dateneingabe'!N136="","",'2. Dateneingabe'!N136)</f>
        <v>[t CO2e]</v>
      </c>
    </row>
    <row r="137" spans="2:14" ht="15" customHeight="1" x14ac:dyDescent="0.25">
      <c r="B137" s="1" t="str">
        <f>IF('2. Dateneingabe'!B137="","",'2. Dateneingabe'!B137)</f>
        <v/>
      </c>
      <c r="C137" s="217" t="str">
        <f>IF('2. Dateneingabe'!C137="","",'2. Dateneingabe'!C137)</f>
        <v/>
      </c>
      <c r="D137" s="218" t="str">
        <f>IF('2. Dateneingabe'!D137="","",'2. Dateneingabe'!D137)</f>
        <v/>
      </c>
      <c r="E137" s="17" t="str">
        <f>IF('2. Dateneingabe'!E137="","",'2. Dateneingabe'!E137)</f>
        <v>*</v>
      </c>
      <c r="F137" s="138">
        <f>IF('2. Dateneingabe'!F137="","",'2. Dateneingabe'!F137)</f>
        <v>0</v>
      </c>
      <c r="G137" s="36" t="str">
        <f>IF('2. Dateneingabe'!G137="","",'2. Dateneingabe'!G137)</f>
        <v>:</v>
      </c>
      <c r="H137" s="183">
        <f>IF('2. Dateneingabe'!H137="","",'2. Dateneingabe'!H137)</f>
        <v>3</v>
      </c>
      <c r="I137" s="17" t="str">
        <f>IF('2. Dateneingabe'!I137="","",'2. Dateneingabe'!I137)</f>
        <v>=</v>
      </c>
      <c r="J137" s="181">
        <f>IF('2. Dateneingabe'!J137="","",'2. Dateneingabe'!J137)</f>
        <v>0</v>
      </c>
      <c r="K137" s="1" t="str">
        <f>IF('2. Dateneingabe'!K137="","",'2. Dateneingabe'!K137)</f>
        <v/>
      </c>
      <c r="L137" s="217" t="str">
        <f>IF('2. Dateneingabe'!L137="","",'2. Dateneingabe'!L137)</f>
        <v/>
      </c>
      <c r="M137" s="218" t="str">
        <f>IF('2. Dateneingabe'!M137="","",'2. Dateneingabe'!M137)</f>
        <v/>
      </c>
      <c r="N137" s="181">
        <f>IF('2. Dateneingabe'!N137="","",'2. Dateneingabe'!N137)</f>
        <v>0</v>
      </c>
    </row>
    <row r="138" spans="2:14" x14ac:dyDescent="0.25">
      <c r="B138" s="1" t="str">
        <f>IF('2. Dateneingabe'!B138="","",'2. Dateneingabe'!B138)</f>
        <v/>
      </c>
      <c r="C138" s="217" t="str">
        <f>IF('2. Dateneingabe'!C138="","",'2. Dateneingabe'!C138)</f>
        <v/>
      </c>
      <c r="D138" s="218" t="str">
        <f>IF('2. Dateneingabe'!D138="","",'2. Dateneingabe'!D138)</f>
        <v/>
      </c>
      <c r="E138" s="17" t="str">
        <f>IF('2. Dateneingabe'!E138="","",'2. Dateneingabe'!E138)</f>
        <v>*</v>
      </c>
      <c r="F138" s="138">
        <f>IF('2. Dateneingabe'!F138="","",'2. Dateneingabe'!F138)</f>
        <v>0</v>
      </c>
      <c r="G138" s="132" t="str">
        <f>IF('2. Dateneingabe'!G138="","",'2. Dateneingabe'!G138)</f>
        <v>:</v>
      </c>
      <c r="H138" s="183">
        <f>IF('2. Dateneingabe'!H138="","",'2. Dateneingabe'!H138)</f>
        <v>3</v>
      </c>
      <c r="I138" s="17" t="str">
        <f>IF('2. Dateneingabe'!I138="","",'2. Dateneingabe'!I138)</f>
        <v>=</v>
      </c>
      <c r="J138" s="181">
        <f>IF('2. Dateneingabe'!J138="","",'2. Dateneingabe'!J138)</f>
        <v>0</v>
      </c>
      <c r="K138" s="1" t="str">
        <f>IF('2. Dateneingabe'!K138="","",'2. Dateneingabe'!K138)</f>
        <v/>
      </c>
      <c r="L138" s="217" t="str">
        <f>IF('2. Dateneingabe'!L138="","",'2. Dateneingabe'!L138)</f>
        <v/>
      </c>
      <c r="M138" s="218" t="str">
        <f>IF('2. Dateneingabe'!M138="","",'2. Dateneingabe'!M138)</f>
        <v/>
      </c>
      <c r="N138" s="181">
        <f>IF('2. Dateneingabe'!N138="","",'2. Dateneingabe'!N138)</f>
        <v>0</v>
      </c>
    </row>
    <row r="139" spans="2:14" x14ac:dyDescent="0.25">
      <c r="B139" s="1" t="str">
        <f>IF('2. Dateneingabe'!B139="","",'2. Dateneingabe'!B139)</f>
        <v/>
      </c>
      <c r="C139" s="217" t="str">
        <f>IF('2. Dateneingabe'!C139="","",'2. Dateneingabe'!C139)</f>
        <v/>
      </c>
      <c r="D139" s="218" t="str">
        <f>IF('2. Dateneingabe'!D139="","",'2. Dateneingabe'!D139)</f>
        <v/>
      </c>
      <c r="E139" s="17" t="str">
        <f>IF('2. Dateneingabe'!E139="","",'2. Dateneingabe'!E139)</f>
        <v>*</v>
      </c>
      <c r="F139" s="138">
        <f>IF('2. Dateneingabe'!F139="","",'2. Dateneingabe'!F139)</f>
        <v>0</v>
      </c>
      <c r="G139" s="132" t="str">
        <f>IF('2. Dateneingabe'!G139="","",'2. Dateneingabe'!G139)</f>
        <v>:</v>
      </c>
      <c r="H139" s="183">
        <f>IF('2. Dateneingabe'!H139="","",'2. Dateneingabe'!H139)</f>
        <v>3</v>
      </c>
      <c r="I139" s="17" t="str">
        <f>IF('2. Dateneingabe'!I139="","",'2. Dateneingabe'!I139)</f>
        <v>=</v>
      </c>
      <c r="J139" s="181">
        <f>IF('2. Dateneingabe'!J139="","",'2. Dateneingabe'!J139)</f>
        <v>0</v>
      </c>
      <c r="K139" s="1" t="str">
        <f>IF('2. Dateneingabe'!K139="","",'2. Dateneingabe'!K139)</f>
        <v/>
      </c>
      <c r="L139" s="217" t="str">
        <f>IF('2. Dateneingabe'!L139="","",'2. Dateneingabe'!L139)</f>
        <v/>
      </c>
      <c r="M139" s="218" t="str">
        <f>IF('2. Dateneingabe'!M139="","",'2. Dateneingabe'!M139)</f>
        <v/>
      </c>
      <c r="N139" s="181">
        <f>IF('2. Dateneingabe'!N139="","",'2. Dateneingabe'!N139)</f>
        <v>0</v>
      </c>
    </row>
    <row r="140" spans="2:14" x14ac:dyDescent="0.25">
      <c r="B140" s="1" t="str">
        <f>IF('2. Dateneingabe'!B140="","",'2. Dateneingabe'!B140)</f>
        <v/>
      </c>
      <c r="C140" s="217" t="str">
        <f>IF('2. Dateneingabe'!C140="","",'2. Dateneingabe'!C140)</f>
        <v/>
      </c>
      <c r="D140" s="218" t="str">
        <f>IF('2. Dateneingabe'!D140="","",'2. Dateneingabe'!D140)</f>
        <v/>
      </c>
      <c r="E140" s="17" t="str">
        <f>IF('2. Dateneingabe'!E140="","",'2. Dateneingabe'!E140)</f>
        <v>*</v>
      </c>
      <c r="F140" s="138">
        <f>IF('2. Dateneingabe'!F140="","",'2. Dateneingabe'!F140)</f>
        <v>0</v>
      </c>
      <c r="G140" s="132" t="str">
        <f>IF('2. Dateneingabe'!G140="","",'2. Dateneingabe'!G140)</f>
        <v>:</v>
      </c>
      <c r="H140" s="183">
        <f>IF('2. Dateneingabe'!H140="","",'2. Dateneingabe'!H140)</f>
        <v>3</v>
      </c>
      <c r="I140" s="17" t="str">
        <f>IF('2. Dateneingabe'!I140="","",'2. Dateneingabe'!I140)</f>
        <v>=</v>
      </c>
      <c r="J140" s="181">
        <f>IF('2. Dateneingabe'!J140="","",'2. Dateneingabe'!J140)</f>
        <v>0</v>
      </c>
      <c r="K140" s="1" t="str">
        <f>IF('2. Dateneingabe'!K140="","",'2. Dateneingabe'!K140)</f>
        <v/>
      </c>
      <c r="L140" s="217" t="str">
        <f>IF('2. Dateneingabe'!L140="","",'2. Dateneingabe'!L140)</f>
        <v/>
      </c>
      <c r="M140" s="218" t="str">
        <f>IF('2. Dateneingabe'!M140="","",'2. Dateneingabe'!M140)</f>
        <v/>
      </c>
      <c r="N140" s="181">
        <f>IF('2. Dateneingabe'!N140="","",'2. Dateneingabe'!N140)</f>
        <v>0</v>
      </c>
    </row>
    <row r="141" spans="2:14" ht="15" customHeight="1" x14ac:dyDescent="0.25">
      <c r="B141" s="1" t="str">
        <f>IF('2. Dateneingabe'!B141="","",'2. Dateneingabe'!B141)</f>
        <v/>
      </c>
      <c r="C141" s="217" t="str">
        <f>IF('2. Dateneingabe'!C141="","",'2. Dateneingabe'!C141)</f>
        <v/>
      </c>
      <c r="D141" s="218" t="str">
        <f>IF('2. Dateneingabe'!D141="","",'2. Dateneingabe'!D141)</f>
        <v/>
      </c>
      <c r="E141" s="17" t="str">
        <f>IF('2. Dateneingabe'!E141="","",'2. Dateneingabe'!E141)</f>
        <v>*</v>
      </c>
      <c r="F141" s="138">
        <f>IF('2. Dateneingabe'!F141="","",'2. Dateneingabe'!F141)</f>
        <v>0</v>
      </c>
      <c r="G141" s="132" t="str">
        <f>IF('2. Dateneingabe'!G141="","",'2. Dateneingabe'!G141)</f>
        <v>:</v>
      </c>
      <c r="H141" s="183">
        <f>IF('2. Dateneingabe'!H141="","",'2. Dateneingabe'!H141)</f>
        <v>3</v>
      </c>
      <c r="I141" s="17" t="str">
        <f>IF('2. Dateneingabe'!I141="","",'2. Dateneingabe'!I141)</f>
        <v>=</v>
      </c>
      <c r="J141" s="181">
        <f>IF('2. Dateneingabe'!J141="","",'2. Dateneingabe'!J141)</f>
        <v>0</v>
      </c>
      <c r="K141" s="1" t="str">
        <f>IF('2. Dateneingabe'!K141="","",'2. Dateneingabe'!K141)</f>
        <v/>
      </c>
      <c r="L141" s="217" t="str">
        <f>IF('2. Dateneingabe'!L141="","",'2. Dateneingabe'!L141)</f>
        <v/>
      </c>
      <c r="M141" s="218" t="str">
        <f>IF('2. Dateneingabe'!M141="","",'2. Dateneingabe'!M141)</f>
        <v/>
      </c>
      <c r="N141" s="181">
        <f>IF('2. Dateneingabe'!N141="","",'2. Dateneingabe'!N141)</f>
        <v>0</v>
      </c>
    </row>
    <row r="142" spans="2:14" ht="15" customHeight="1" x14ac:dyDescent="0.25">
      <c r="B142" s="1" t="str">
        <f>IF('2. Dateneingabe'!B142="","",'2. Dateneingabe'!B142)</f>
        <v/>
      </c>
      <c r="C142" s="217" t="str">
        <f>IF('2. Dateneingabe'!C142="","",'2. Dateneingabe'!C142)</f>
        <v/>
      </c>
      <c r="D142" s="218" t="str">
        <f>IF('2. Dateneingabe'!D142="","",'2. Dateneingabe'!D142)</f>
        <v/>
      </c>
      <c r="E142" s="17" t="str">
        <f>IF('2. Dateneingabe'!E142="","",'2. Dateneingabe'!E142)</f>
        <v>*</v>
      </c>
      <c r="F142" s="138">
        <f>IF('2. Dateneingabe'!F142="","",'2. Dateneingabe'!F142)</f>
        <v>0</v>
      </c>
      <c r="G142" s="132" t="str">
        <f>IF('2. Dateneingabe'!G142="","",'2. Dateneingabe'!G142)</f>
        <v>:</v>
      </c>
      <c r="H142" s="183">
        <f>IF('2. Dateneingabe'!H142="","",'2. Dateneingabe'!H142)</f>
        <v>3</v>
      </c>
      <c r="I142" s="17" t="str">
        <f>IF('2. Dateneingabe'!I142="","",'2. Dateneingabe'!I142)</f>
        <v>=</v>
      </c>
      <c r="J142" s="181">
        <f>IF('2. Dateneingabe'!J142="","",'2. Dateneingabe'!J142)</f>
        <v>0</v>
      </c>
      <c r="K142" s="1" t="str">
        <f>IF('2. Dateneingabe'!K142="","",'2. Dateneingabe'!K142)</f>
        <v/>
      </c>
      <c r="L142" s="217" t="str">
        <f>IF('2. Dateneingabe'!L142="","",'2. Dateneingabe'!L142)</f>
        <v/>
      </c>
      <c r="M142" s="218" t="str">
        <f>IF('2. Dateneingabe'!M142="","",'2. Dateneingabe'!M142)</f>
        <v/>
      </c>
      <c r="N142" s="181">
        <f>IF('2. Dateneingabe'!N142="","",'2. Dateneingabe'!N142)</f>
        <v>0</v>
      </c>
    </row>
    <row r="143" spans="2:14" s="140" customFormat="1" ht="15" customHeight="1" x14ac:dyDescent="0.25">
      <c r="B143" s="27" t="str">
        <f>IF('2. Dateneingabe'!B143="","",'2. Dateneingabe'!B143)</f>
        <v/>
      </c>
      <c r="C143" s="217" t="str">
        <f>IF('2. Dateneingabe'!C143="","",'2. Dateneingabe'!C143)</f>
        <v/>
      </c>
      <c r="D143" s="218" t="str">
        <f>IF('2. Dateneingabe'!D143="","",'2. Dateneingabe'!D143)</f>
        <v/>
      </c>
      <c r="E143" s="17" t="str">
        <f>IF('2. Dateneingabe'!E143="","",'2. Dateneingabe'!E143)</f>
        <v>*</v>
      </c>
      <c r="F143" s="138">
        <f>IF('2. Dateneingabe'!F143="","",'2. Dateneingabe'!F143)</f>
        <v>0</v>
      </c>
      <c r="G143" s="132" t="str">
        <f>IF('2. Dateneingabe'!G143="","",'2. Dateneingabe'!G143)</f>
        <v>:</v>
      </c>
      <c r="H143" s="183">
        <f>IF('2. Dateneingabe'!H143="","",'2. Dateneingabe'!H143)</f>
        <v>3</v>
      </c>
      <c r="I143" s="17" t="str">
        <f>IF('2. Dateneingabe'!I143="","",'2. Dateneingabe'!I143)</f>
        <v>=</v>
      </c>
      <c r="J143" s="181">
        <f>IF('2. Dateneingabe'!J143="","",'2. Dateneingabe'!J143)</f>
        <v>0</v>
      </c>
      <c r="K143" s="1" t="str">
        <f>IF('2. Dateneingabe'!K143="","",'2. Dateneingabe'!K143)</f>
        <v/>
      </c>
      <c r="L143" s="217" t="str">
        <f>IF('2. Dateneingabe'!L143="","",'2. Dateneingabe'!L143)</f>
        <v/>
      </c>
      <c r="M143" s="218" t="str">
        <f>IF('2. Dateneingabe'!M143="","",'2. Dateneingabe'!M143)</f>
        <v/>
      </c>
      <c r="N143" s="181">
        <f>IF('2. Dateneingabe'!N143="","",'2. Dateneingabe'!N143)</f>
        <v>0</v>
      </c>
    </row>
    <row r="144" spans="2:14" x14ac:dyDescent="0.25">
      <c r="B144" s="1" t="str">
        <f>IF('2. Dateneingabe'!B144="","",'2. Dateneingabe'!B144)</f>
        <v/>
      </c>
      <c r="C144" s="217" t="str">
        <f>IF('2. Dateneingabe'!C144="","",'2. Dateneingabe'!C144)</f>
        <v/>
      </c>
      <c r="D144" s="218" t="str">
        <f>IF('2. Dateneingabe'!D144="","",'2. Dateneingabe'!D144)</f>
        <v/>
      </c>
      <c r="E144" s="17" t="str">
        <f>IF('2. Dateneingabe'!E144="","",'2. Dateneingabe'!E144)</f>
        <v>*</v>
      </c>
      <c r="F144" s="138">
        <f>IF('2. Dateneingabe'!F144="","",'2. Dateneingabe'!F144)</f>
        <v>0</v>
      </c>
      <c r="G144" s="132" t="str">
        <f>IF('2. Dateneingabe'!G144="","",'2. Dateneingabe'!G144)</f>
        <v>:</v>
      </c>
      <c r="H144" s="183">
        <f>IF('2. Dateneingabe'!H144="","",'2. Dateneingabe'!H144)</f>
        <v>3</v>
      </c>
      <c r="I144" s="17" t="str">
        <f>IF('2. Dateneingabe'!I144="","",'2. Dateneingabe'!I144)</f>
        <v>=</v>
      </c>
      <c r="J144" s="181">
        <f>IF('2. Dateneingabe'!J144="","",'2. Dateneingabe'!J144)</f>
        <v>0</v>
      </c>
      <c r="K144" s="1" t="str">
        <f>IF('2. Dateneingabe'!K144="","",'2. Dateneingabe'!K144)</f>
        <v/>
      </c>
      <c r="L144" s="217" t="str">
        <f>IF('2. Dateneingabe'!L144="","",'2. Dateneingabe'!L144)</f>
        <v/>
      </c>
      <c r="M144" s="218" t="str">
        <f>IF('2. Dateneingabe'!M144="","",'2. Dateneingabe'!M144)</f>
        <v/>
      </c>
      <c r="N144" s="181">
        <f>IF('2. Dateneingabe'!N144="","",'2. Dateneingabe'!N144)</f>
        <v>0</v>
      </c>
    </row>
    <row r="145" spans="2:15" x14ac:dyDescent="0.25">
      <c r="B145" s="1" t="str">
        <f>IF('2. Dateneingabe'!B145="","",'2. Dateneingabe'!B145)</f>
        <v/>
      </c>
      <c r="C145" s="217" t="str">
        <f>IF('2. Dateneingabe'!C145="","",'2. Dateneingabe'!C145)</f>
        <v/>
      </c>
      <c r="D145" s="218" t="str">
        <f>IF('2. Dateneingabe'!D145="","",'2. Dateneingabe'!D145)</f>
        <v/>
      </c>
      <c r="E145" s="17" t="str">
        <f>IF('2. Dateneingabe'!E145="","",'2. Dateneingabe'!E145)</f>
        <v>*</v>
      </c>
      <c r="F145" s="138">
        <f>IF('2. Dateneingabe'!F145="","",'2. Dateneingabe'!F145)</f>
        <v>0</v>
      </c>
      <c r="G145" s="132" t="str">
        <f>IF('2. Dateneingabe'!G145="","",'2. Dateneingabe'!G145)</f>
        <v>:</v>
      </c>
      <c r="H145" s="183">
        <f>IF('2. Dateneingabe'!H145="","",'2. Dateneingabe'!H145)</f>
        <v>3</v>
      </c>
      <c r="I145" s="17" t="str">
        <f>IF('2. Dateneingabe'!I145="","",'2. Dateneingabe'!I145)</f>
        <v>=</v>
      </c>
      <c r="J145" s="181">
        <f>IF('2. Dateneingabe'!J145="","",'2. Dateneingabe'!J145)</f>
        <v>0</v>
      </c>
      <c r="K145" s="1" t="str">
        <f>IF('2. Dateneingabe'!K145="","",'2. Dateneingabe'!K145)</f>
        <v/>
      </c>
      <c r="L145" s="217" t="str">
        <f>IF('2. Dateneingabe'!L145="","",'2. Dateneingabe'!L145)</f>
        <v/>
      </c>
      <c r="M145" s="218" t="str">
        <f>IF('2. Dateneingabe'!M145="","",'2. Dateneingabe'!M145)</f>
        <v/>
      </c>
      <c r="N145" s="181">
        <f>IF('2. Dateneingabe'!N145="","",'2. Dateneingabe'!N145)</f>
        <v>0</v>
      </c>
    </row>
    <row r="146" spans="2:15" x14ac:dyDescent="0.25">
      <c r="B146" s="1" t="str">
        <f>IF('2. Dateneingabe'!B146="","",'2. Dateneingabe'!B146)</f>
        <v/>
      </c>
      <c r="C146" s="217" t="str">
        <f>IF('2. Dateneingabe'!C146="","",'2. Dateneingabe'!C146)</f>
        <v/>
      </c>
      <c r="D146" s="218" t="str">
        <f>IF('2. Dateneingabe'!D146="","",'2. Dateneingabe'!D146)</f>
        <v/>
      </c>
      <c r="E146" s="17" t="str">
        <f>IF('2. Dateneingabe'!E146="","",'2. Dateneingabe'!E146)</f>
        <v>*</v>
      </c>
      <c r="F146" s="138">
        <f>IF('2. Dateneingabe'!F146="","",'2. Dateneingabe'!F146)</f>
        <v>0</v>
      </c>
      <c r="G146" s="132" t="str">
        <f>IF('2. Dateneingabe'!G146="","",'2. Dateneingabe'!G146)</f>
        <v>:</v>
      </c>
      <c r="H146" s="183">
        <f>IF('2. Dateneingabe'!H146="","",'2. Dateneingabe'!H146)</f>
        <v>3</v>
      </c>
      <c r="I146" s="17" t="str">
        <f>IF('2. Dateneingabe'!I146="","",'2. Dateneingabe'!I146)</f>
        <v>=</v>
      </c>
      <c r="J146" s="181">
        <f>IF('2. Dateneingabe'!J146="","",'2. Dateneingabe'!J146)</f>
        <v>0</v>
      </c>
      <c r="K146" s="1" t="str">
        <f>IF('2. Dateneingabe'!K146="","",'2. Dateneingabe'!K146)</f>
        <v/>
      </c>
      <c r="L146" s="217" t="str">
        <f>IF('2. Dateneingabe'!L146="","",'2. Dateneingabe'!L146)</f>
        <v/>
      </c>
      <c r="M146" s="218" t="str">
        <f>IF('2. Dateneingabe'!M146="","",'2. Dateneingabe'!M146)</f>
        <v/>
      </c>
      <c r="N146" s="181">
        <f>IF('2. Dateneingabe'!N146="","",'2. Dateneingabe'!N146)</f>
        <v>0</v>
      </c>
    </row>
    <row r="147" spans="2:15" ht="14.4" thickBot="1" x14ac:dyDescent="0.3">
      <c r="B147" s="1" t="str">
        <f>IF('2. Dateneingabe'!B147="","",'2. Dateneingabe'!B147)</f>
        <v/>
      </c>
      <c r="C147" s="51" t="str">
        <f>IF('2. Dateneingabe'!C147="","",'2. Dateneingabe'!C147)</f>
        <v/>
      </c>
      <c r="D147" s="51" t="str">
        <f>IF('2. Dateneingabe'!D147="","",'2. Dateneingabe'!D147)</f>
        <v/>
      </c>
      <c r="E147" s="52" t="str">
        <f>IF('2. Dateneingabe'!E147="","",'2. Dateneingabe'!E147)</f>
        <v/>
      </c>
      <c r="F147" s="51" t="str">
        <f>IF('2. Dateneingabe'!F147="","",'2. Dateneingabe'!F147)</f>
        <v/>
      </c>
      <c r="G147" s="38" t="str">
        <f>IF('2. Dateneingabe'!G147="","",'2. Dateneingabe'!G147)</f>
        <v/>
      </c>
      <c r="H147" s="38" t="str">
        <f>IF('2. Dateneingabe'!H147="","",'2. Dateneingabe'!H147)</f>
        <v/>
      </c>
      <c r="I147" s="52" t="str">
        <f>IF('2. Dateneingabe'!I147="","",'2. Dateneingabe'!I147)</f>
        <v/>
      </c>
      <c r="J147" s="51" t="str">
        <f>IF('2. Dateneingabe'!J147="","",'2. Dateneingabe'!J147)</f>
        <v/>
      </c>
      <c r="K147" s="38" t="str">
        <f>IF('2. Dateneingabe'!K147="","",'2. Dateneingabe'!K147)</f>
        <v/>
      </c>
      <c r="L147" s="38" t="str">
        <f>IF('2. Dateneingabe'!L147="","",'2. Dateneingabe'!L147)</f>
        <v/>
      </c>
      <c r="M147" s="38" t="str">
        <f>IF('2. Dateneingabe'!M147="","",'2. Dateneingabe'!M147)</f>
        <v/>
      </c>
      <c r="N147" s="38" t="str">
        <f>IF('2. Dateneingabe'!N147="","",'2. Dateneingabe'!N147)</f>
        <v/>
      </c>
    </row>
    <row r="148" spans="2:15" ht="14.4" thickTop="1" x14ac:dyDescent="0.25">
      <c r="B148" s="1" t="str">
        <f>IF('2. Dateneingabe'!B148="","",'2. Dateneingabe'!B148)</f>
        <v/>
      </c>
      <c r="C148" s="1" t="str">
        <f>IF('2. Dateneingabe'!C148="","",'2. Dateneingabe'!C148)</f>
        <v/>
      </c>
      <c r="D148" s="30" t="str">
        <f>IF('2. Dateneingabe'!D148="","",'2. Dateneingabe'!D148)</f>
        <v/>
      </c>
      <c r="E148" s="1" t="str">
        <f>IF('2. Dateneingabe'!E148="","",'2. Dateneingabe'!E148)</f>
        <v/>
      </c>
      <c r="F148" s="1" t="str">
        <f>IF('2. Dateneingabe'!F148="","",'2. Dateneingabe'!F148)</f>
        <v/>
      </c>
      <c r="G148" s="1" t="str">
        <f>IF('2. Dateneingabe'!G148="","",'2. Dateneingabe'!G148)</f>
        <v/>
      </c>
      <c r="I148" s="69" t="str">
        <f>IF('2. Dateneingabe'!I148="","",'2. Dateneingabe'!I148)</f>
        <v>Summe</v>
      </c>
      <c r="J148" s="181">
        <f>IF('2. Dateneingabe'!J148="","",'2. Dateneingabe'!J148)</f>
        <v>0</v>
      </c>
      <c r="K148" s="1" t="str">
        <f>IF('2. Dateneingabe'!K148="","",'2. Dateneingabe'!K148)</f>
        <v/>
      </c>
      <c r="L148" s="1" t="str">
        <f>IF('2. Dateneingabe'!L148="","",'2. Dateneingabe'!L148)</f>
        <v/>
      </c>
      <c r="M148" s="69" t="str">
        <f>IF('2. Dateneingabe'!M148="","",'2. Dateneingabe'!M148)</f>
        <v>Summe</v>
      </c>
      <c r="N148" s="181">
        <f>IF('2. Dateneingabe'!N148="","",'2. Dateneingabe'!N148)</f>
        <v>0</v>
      </c>
    </row>
    <row r="149" spans="2:15" ht="28.05" customHeight="1" x14ac:dyDescent="0.25">
      <c r="B149" s="1" t="str">
        <f>IF('2. Dateneingabe'!B149="","",'2. Dateneingabe'!B149)</f>
        <v/>
      </c>
      <c r="C149" s="1" t="str">
        <f>IF('2. Dateneingabe'!C149="","",'2. Dateneingabe'!C149)</f>
        <v/>
      </c>
      <c r="D149" s="30" t="str">
        <f>IF('2. Dateneingabe'!D149="","",'2. Dateneingabe'!D149)</f>
        <v/>
      </c>
      <c r="E149" s="1" t="str">
        <f>IF('2. Dateneingabe'!E149="","",'2. Dateneingabe'!E149)</f>
        <v/>
      </c>
      <c r="F149" s="1" t="str">
        <f>IF('2. Dateneingabe'!F149="","",'2. Dateneingabe'!F149)</f>
        <v/>
      </c>
      <c r="G149" s="1" t="str">
        <f>IF('2. Dateneingabe'!G149="","",'2. Dateneingabe'!G149)</f>
        <v/>
      </c>
      <c r="H149" s="1" t="str">
        <f>IF('2. Dateneingabe'!H149="","",'2. Dateneingabe'!H149)</f>
        <v/>
      </c>
      <c r="I149" s="1" t="str">
        <f>IF('2. Dateneingabe'!I149="","",'2. Dateneingabe'!I149)</f>
        <v/>
      </c>
      <c r="J149" s="1" t="str">
        <f>IF('2. Dateneingabe'!J149="","",'2. Dateneingabe'!J149)</f>
        <v/>
      </c>
      <c r="K149" s="1" t="str">
        <f>IF('2. Dateneingabe'!K149="","",'2. Dateneingabe'!K149)</f>
        <v/>
      </c>
      <c r="L149" s="1" t="str">
        <f>IF('2. Dateneingabe'!L149="","",'2. Dateneingabe'!L149)</f>
        <v/>
      </c>
      <c r="M149" s="1" t="str">
        <f>IF('2. Dateneingabe'!M149="","",'2. Dateneingabe'!M149)</f>
        <v/>
      </c>
      <c r="N149" s="1" t="str">
        <f>IF('2. Dateneingabe'!N149="","",'2. Dateneingabe'!N149)</f>
        <v/>
      </c>
    </row>
    <row r="150" spans="2:15" ht="25.05" customHeight="1" x14ac:dyDescent="0.25">
      <c r="B150" s="63" t="str">
        <f>IF('2. Dateneingabe'!B150="","",'2. Dateneingabe'!B150)</f>
        <v>IX) Verändert sich in der Nutzungsphase des Produkts der Verbrauch von Materialien (z. B. Betriebsstoffe)? (Scope 3.10 / 3.11)</v>
      </c>
      <c r="C150" s="60"/>
      <c r="D150" s="60"/>
      <c r="E150" s="60"/>
      <c r="F150" s="60"/>
      <c r="G150" s="60"/>
      <c r="H150" s="60"/>
      <c r="I150" s="62"/>
      <c r="J150" s="62"/>
      <c r="K150" s="62"/>
      <c r="L150" s="62"/>
      <c r="M150" s="62"/>
      <c r="N150" s="62"/>
    </row>
    <row r="151" spans="2:15" x14ac:dyDescent="0.25">
      <c r="B151" s="1" t="str">
        <f>IF('2. Dateneingabe'!B151="","",'2. Dateneingabe'!B151)</f>
        <v/>
      </c>
      <c r="C151" s="1" t="str">
        <f>IF('2. Dateneingabe'!C151="","",'2. Dateneingabe'!C151)</f>
        <v/>
      </c>
      <c r="D151" s="1" t="str">
        <f>IF('2. Dateneingabe'!D151="","",'2. Dateneingabe'!D151)</f>
        <v/>
      </c>
      <c r="E151" s="1" t="str">
        <f>IF('2. Dateneingabe'!E151="","",'2. Dateneingabe'!E151)</f>
        <v/>
      </c>
      <c r="F151" s="1" t="str">
        <f>IF('2. Dateneingabe'!F151="","",'2. Dateneingabe'!F151)</f>
        <v/>
      </c>
      <c r="G151" s="1" t="str">
        <f>IF('2. Dateneingabe'!G151="","",'2. Dateneingabe'!G151)</f>
        <v/>
      </c>
      <c r="H151" s="1" t="str">
        <f>IF('2. Dateneingabe'!H151="","",'2. Dateneingabe'!H151)</f>
        <v/>
      </c>
      <c r="I151" s="1" t="str">
        <f>IF('2. Dateneingabe'!I151="","",'2. Dateneingabe'!I151)</f>
        <v/>
      </c>
      <c r="J151" s="1" t="str">
        <f>IF('2. Dateneingabe'!J151="","",'2. Dateneingabe'!J151)</f>
        <v/>
      </c>
      <c r="K151" s="1" t="str">
        <f>IF('2. Dateneingabe'!K151="","",'2. Dateneingabe'!K151)</f>
        <v/>
      </c>
      <c r="L151" s="1" t="str">
        <f>IF('2. Dateneingabe'!L151="","",'2. Dateneingabe'!L151)</f>
        <v/>
      </c>
      <c r="M151" s="1" t="str">
        <f>IF('2. Dateneingabe'!M151="","",'2. Dateneingabe'!M151)</f>
        <v/>
      </c>
      <c r="N151" s="1" t="str">
        <f>IF('2. Dateneingabe'!N151="","",'2. Dateneingabe'!N151)</f>
        <v/>
      </c>
    </row>
    <row r="152" spans="2:15" ht="84" customHeight="1" x14ac:dyDescent="0.25">
      <c r="B152" s="1" t="str">
        <f>IF('2. Dateneingabe'!B152="","",'2. Dateneingabe'!B152)</f>
        <v/>
      </c>
      <c r="C152" s="247" t="str">
        <f>IF('2. Dateneingabe'!C152="","",'2. Dateneingabe'!C152)</f>
        <v>Eingesparte Menge pro Jahr (positiv) 
Zusätzliche Mengen (negativ)</v>
      </c>
      <c r="D152" s="247" t="str">
        <f>IF('2. Dateneingabe'!D152="","",'2. Dateneingabe'!D152)</f>
        <v/>
      </c>
      <c r="E152" s="41" t="str">
        <f>IF('2. Dateneingabe'!E152="","",'2. Dateneingabe'!E152)</f>
        <v/>
      </c>
      <c r="F152" s="168" t="str">
        <f>IF('2. Dateneingabe'!F152="","",'2. Dateneingabe'!F152)</f>
        <v>THG-Emissionsfaktor</v>
      </c>
      <c r="G152" s="168" t="str">
        <f>IF('2. Dateneingabe'!G152="","",'2. Dateneingabe'!G152)</f>
        <v/>
      </c>
      <c r="H152" s="168" t="str">
        <f>IF('2. Dateneingabe'!H152="","",'2. Dateneingabe'!H152)</f>
        <v>Nutzungs-skalierungsfaktor bei langsam drehenden Produkten</v>
      </c>
      <c r="I152" s="168" t="str">
        <f>IF('2. Dateneingabe'!I152="","",'2. Dateneingabe'!I152)</f>
        <v/>
      </c>
      <c r="J152" s="168" t="str">
        <f>IF('2. Dateneingabe'!J152="","",'2. Dateneingabe'!J152)</f>
        <v xml:space="preserve">THG-Emissionen </v>
      </c>
      <c r="K152" s="1" t="str">
        <f>IF('2. Dateneingabe'!K152="","",'2. Dateneingabe'!K152)</f>
        <v/>
      </c>
      <c r="L152" s="53" t="str">
        <f>IF('2. Dateneingabe'!L152="","",'2. Dateneingabe'!L152)</f>
        <v/>
      </c>
      <c r="M152" s="41" t="str">
        <f>IF('2. Dateneingabe'!M152="","",'2. Dateneingabe'!M152)</f>
        <v/>
      </c>
      <c r="N152" s="41" t="str">
        <f>IF('2. Dateneingabe'!N152="","",'2. Dateneingabe'!N152)</f>
        <v/>
      </c>
      <c r="O152" s="72"/>
    </row>
    <row r="153" spans="2:15" s="140" customFormat="1" ht="28.05" customHeight="1" x14ac:dyDescent="0.25">
      <c r="B153" s="27" t="str">
        <f>IF('2. Dateneingabe'!B153="","",'2. Dateneingabe'!B153)</f>
        <v/>
      </c>
      <c r="C153" s="246" t="str">
        <f>IF('2. Dateneingabe'!C153="","",'2. Dateneingabe'!C153)</f>
        <v>Werkstoff [t]</v>
      </c>
      <c r="D153" s="246" t="str">
        <f>IF('2. Dateneingabe'!D153="","",'2. Dateneingabe'!D153)</f>
        <v/>
      </c>
      <c r="E153" s="169" t="str">
        <f>IF('2. Dateneingabe'!E153="","",'2. Dateneingabe'!E153)</f>
        <v/>
      </c>
      <c r="F153" s="169" t="str">
        <f>IF('2. Dateneingabe'!F153="","",'2. Dateneingabe'!F153)</f>
        <v xml:space="preserve"> [t CO2e/t]</v>
      </c>
      <c r="G153" s="27" t="str">
        <f>IF('2. Dateneingabe'!G153="","",'2. Dateneingabe'!G153)</f>
        <v/>
      </c>
      <c r="H153" s="27" t="str">
        <f>IF('2. Dateneingabe'!H153="","",'2. Dateneingabe'!H153)</f>
        <v/>
      </c>
      <c r="I153" s="169" t="str">
        <f>IF('2. Dateneingabe'!I153="","",'2. Dateneingabe'!I153)</f>
        <v/>
      </c>
      <c r="J153" s="169" t="str">
        <f>IF('2. Dateneingabe'!J153="","",'2. Dateneingabe'!J153)</f>
        <v>[t CO2e]</v>
      </c>
      <c r="K153" s="27" t="str">
        <f>IF('2. Dateneingabe'!K153="","",'2. Dateneingabe'!K153)</f>
        <v/>
      </c>
      <c r="L153" s="27" t="str">
        <f>IF('2. Dateneingabe'!L153="","",'2. Dateneingabe'!L153)</f>
        <v/>
      </c>
      <c r="M153" s="27" t="str">
        <f>IF('2. Dateneingabe'!M153="","",'2. Dateneingabe'!M153)</f>
        <v/>
      </c>
      <c r="N153" s="27" t="str">
        <f>IF('2. Dateneingabe'!N153="","",'2. Dateneingabe'!N153)</f>
        <v/>
      </c>
    </row>
    <row r="154" spans="2:15" x14ac:dyDescent="0.25">
      <c r="B154" s="1" t="str">
        <f>IF('2. Dateneingabe'!B154="","",'2. Dateneingabe'!B154)</f>
        <v/>
      </c>
      <c r="C154" s="217" t="str">
        <f>IF('2. Dateneingabe'!C154="","",'2. Dateneingabe'!C154)</f>
        <v/>
      </c>
      <c r="D154" s="218" t="str">
        <f>IF('2. Dateneingabe'!D154="","",'2. Dateneingabe'!D154)</f>
        <v/>
      </c>
      <c r="E154" s="17" t="str">
        <f>IF('2. Dateneingabe'!E154="","",'2. Dateneingabe'!E154)</f>
        <v>*</v>
      </c>
      <c r="F154" s="138">
        <f>IF('2. Dateneingabe'!F154="","",'2. Dateneingabe'!F154)</f>
        <v>0</v>
      </c>
      <c r="G154" s="17" t="str">
        <f>IF('2. Dateneingabe'!G154="","",'2. Dateneingabe'!G154)</f>
        <v>*</v>
      </c>
      <c r="H154" s="213">
        <f>IF('2. Dateneingabe'!H154="","",'2. Dateneingabe'!H154)</f>
        <v>1</v>
      </c>
      <c r="I154" s="17" t="str">
        <f>IF('2. Dateneingabe'!I154="","",'2. Dateneingabe'!I154)</f>
        <v>=</v>
      </c>
      <c r="J154" s="181">
        <f>IF('2. Dateneingabe'!J154="","",'2. Dateneingabe'!J154)</f>
        <v>0</v>
      </c>
      <c r="K154" s="1" t="str">
        <f>IF('2. Dateneingabe'!K154="","",'2. Dateneingabe'!K154)</f>
        <v/>
      </c>
      <c r="L154" s="53" t="str">
        <f>IF('2. Dateneingabe'!L154="","",'2. Dateneingabe'!L154)</f>
        <v/>
      </c>
      <c r="M154" s="30" t="str">
        <f>IF('2. Dateneingabe'!M154="","",'2. Dateneingabe'!M154)</f>
        <v/>
      </c>
      <c r="N154" s="41" t="str">
        <f>IF('2. Dateneingabe'!N154="","",'2. Dateneingabe'!N154)</f>
        <v/>
      </c>
      <c r="O154" s="72"/>
    </row>
    <row r="155" spans="2:15" x14ac:dyDescent="0.25">
      <c r="B155" s="1" t="str">
        <f>IF('2. Dateneingabe'!B155="","",'2. Dateneingabe'!B155)</f>
        <v/>
      </c>
      <c r="C155" s="217" t="str">
        <f>IF('2. Dateneingabe'!C155="","",'2. Dateneingabe'!C155)</f>
        <v/>
      </c>
      <c r="D155" s="218" t="str">
        <f>IF('2. Dateneingabe'!D155="","",'2. Dateneingabe'!D155)</f>
        <v/>
      </c>
      <c r="E155" s="17" t="str">
        <f>IF('2. Dateneingabe'!E155="","",'2. Dateneingabe'!E155)</f>
        <v>*</v>
      </c>
      <c r="F155" s="138">
        <f>IF('2. Dateneingabe'!F155="","",'2. Dateneingabe'!F155)</f>
        <v>0</v>
      </c>
      <c r="G155" s="17" t="str">
        <f>IF('2. Dateneingabe'!G155="","",'2. Dateneingabe'!G155)</f>
        <v>*</v>
      </c>
      <c r="H155" s="213">
        <f>IF('2. Dateneingabe'!H155="","",'2. Dateneingabe'!H155)</f>
        <v>1</v>
      </c>
      <c r="I155" s="17" t="str">
        <f>IF('2. Dateneingabe'!I155="","",'2. Dateneingabe'!I155)</f>
        <v>=</v>
      </c>
      <c r="J155" s="181">
        <f>IF('2. Dateneingabe'!J155="","",'2. Dateneingabe'!J155)</f>
        <v>0</v>
      </c>
      <c r="K155" s="1" t="str">
        <f>IF('2. Dateneingabe'!K155="","",'2. Dateneingabe'!K155)</f>
        <v/>
      </c>
      <c r="L155" s="41" t="str">
        <f>IF('2. Dateneingabe'!L155="","",'2. Dateneingabe'!L155)</f>
        <v/>
      </c>
      <c r="M155" s="41" t="str">
        <f>IF('2. Dateneingabe'!M155="","",'2. Dateneingabe'!M155)</f>
        <v/>
      </c>
      <c r="N155" s="41" t="str">
        <f>IF('2. Dateneingabe'!N155="","",'2. Dateneingabe'!N155)</f>
        <v/>
      </c>
      <c r="O155" s="72"/>
    </row>
    <row r="156" spans="2:15" x14ac:dyDescent="0.25">
      <c r="B156" s="1" t="str">
        <f>IF('2. Dateneingabe'!B156="","",'2. Dateneingabe'!B156)</f>
        <v/>
      </c>
      <c r="C156" s="217" t="str">
        <f>IF('2. Dateneingabe'!C156="","",'2. Dateneingabe'!C156)</f>
        <v/>
      </c>
      <c r="D156" s="218" t="str">
        <f>IF('2. Dateneingabe'!D156="","",'2. Dateneingabe'!D156)</f>
        <v/>
      </c>
      <c r="E156" s="17" t="str">
        <f>IF('2. Dateneingabe'!E156="","",'2. Dateneingabe'!E156)</f>
        <v>*</v>
      </c>
      <c r="F156" s="138">
        <f>IF('2. Dateneingabe'!F156="","",'2. Dateneingabe'!F156)</f>
        <v>0</v>
      </c>
      <c r="G156" s="17" t="str">
        <f>IF('2. Dateneingabe'!G156="","",'2. Dateneingabe'!G156)</f>
        <v>*</v>
      </c>
      <c r="H156" s="213">
        <f>IF('2. Dateneingabe'!H156="","",'2. Dateneingabe'!H156)</f>
        <v>1</v>
      </c>
      <c r="I156" s="17" t="str">
        <f>IF('2. Dateneingabe'!I156="","",'2. Dateneingabe'!I156)</f>
        <v>=</v>
      </c>
      <c r="J156" s="181">
        <f>IF('2. Dateneingabe'!J156="","",'2. Dateneingabe'!J156)</f>
        <v>0</v>
      </c>
      <c r="K156" s="1" t="str">
        <f>IF('2. Dateneingabe'!K156="","",'2. Dateneingabe'!K156)</f>
        <v/>
      </c>
      <c r="L156" s="41" t="str">
        <f>IF('2. Dateneingabe'!L156="","",'2. Dateneingabe'!L156)</f>
        <v/>
      </c>
      <c r="M156" s="41" t="str">
        <f>IF('2. Dateneingabe'!M156="","",'2. Dateneingabe'!M156)</f>
        <v/>
      </c>
      <c r="N156" s="41" t="str">
        <f>IF('2. Dateneingabe'!N156="","",'2. Dateneingabe'!N156)</f>
        <v/>
      </c>
      <c r="O156" s="72"/>
    </row>
    <row r="157" spans="2:15" x14ac:dyDescent="0.25">
      <c r="B157" s="1" t="str">
        <f>IF('2. Dateneingabe'!B157="","",'2. Dateneingabe'!B157)</f>
        <v/>
      </c>
      <c r="C157" s="217" t="str">
        <f>IF('2. Dateneingabe'!C157="","",'2. Dateneingabe'!C157)</f>
        <v/>
      </c>
      <c r="D157" s="218" t="str">
        <f>IF('2. Dateneingabe'!D157="","",'2. Dateneingabe'!D157)</f>
        <v/>
      </c>
      <c r="E157" s="17" t="str">
        <f>IF('2. Dateneingabe'!E157="","",'2. Dateneingabe'!E157)</f>
        <v>*</v>
      </c>
      <c r="F157" s="138">
        <f>IF('2. Dateneingabe'!F157="","",'2. Dateneingabe'!F157)</f>
        <v>0</v>
      </c>
      <c r="G157" s="17" t="str">
        <f>IF('2. Dateneingabe'!G157="","",'2. Dateneingabe'!G157)</f>
        <v>*</v>
      </c>
      <c r="H157" s="213">
        <f>IF('2. Dateneingabe'!H157="","",'2. Dateneingabe'!H157)</f>
        <v>1</v>
      </c>
      <c r="I157" s="17" t="str">
        <f>IF('2. Dateneingabe'!I157="","",'2. Dateneingabe'!I157)</f>
        <v>=</v>
      </c>
      <c r="J157" s="181">
        <f>IF('2. Dateneingabe'!J157="","",'2. Dateneingabe'!J157)</f>
        <v>0</v>
      </c>
      <c r="K157" s="1" t="str">
        <f>IF('2. Dateneingabe'!K157="","",'2. Dateneingabe'!K157)</f>
        <v/>
      </c>
      <c r="L157" s="41" t="str">
        <f>IF('2. Dateneingabe'!L157="","",'2. Dateneingabe'!L157)</f>
        <v/>
      </c>
      <c r="M157" s="41" t="str">
        <f>IF('2. Dateneingabe'!M157="","",'2. Dateneingabe'!M157)</f>
        <v/>
      </c>
      <c r="N157" s="41" t="str">
        <f>IF('2. Dateneingabe'!N157="","",'2. Dateneingabe'!N157)</f>
        <v/>
      </c>
      <c r="O157" s="72"/>
    </row>
    <row r="158" spans="2:15" x14ac:dyDescent="0.25">
      <c r="B158" s="1" t="str">
        <f>IF('2. Dateneingabe'!B158="","",'2. Dateneingabe'!B158)</f>
        <v/>
      </c>
      <c r="C158" s="217" t="str">
        <f>IF('2. Dateneingabe'!C158="","",'2. Dateneingabe'!C158)</f>
        <v/>
      </c>
      <c r="D158" s="218" t="str">
        <f>IF('2. Dateneingabe'!D158="","",'2. Dateneingabe'!D158)</f>
        <v/>
      </c>
      <c r="E158" s="17" t="str">
        <f>IF('2. Dateneingabe'!E158="","",'2. Dateneingabe'!E158)</f>
        <v>*</v>
      </c>
      <c r="F158" s="138">
        <f>IF('2. Dateneingabe'!F158="","",'2. Dateneingabe'!F158)</f>
        <v>0</v>
      </c>
      <c r="G158" s="17" t="str">
        <f>IF('2. Dateneingabe'!G158="","",'2. Dateneingabe'!G158)</f>
        <v>*</v>
      </c>
      <c r="H158" s="213">
        <f>IF('2. Dateneingabe'!H158="","",'2. Dateneingabe'!H158)</f>
        <v>1</v>
      </c>
      <c r="I158" s="17" t="str">
        <f>IF('2. Dateneingabe'!I158="","",'2. Dateneingabe'!I158)</f>
        <v>=</v>
      </c>
      <c r="J158" s="181">
        <f>IF('2. Dateneingabe'!J158="","",'2. Dateneingabe'!J158)</f>
        <v>0</v>
      </c>
      <c r="K158" s="1" t="str">
        <f>IF('2. Dateneingabe'!K158="","",'2. Dateneingabe'!K158)</f>
        <v/>
      </c>
      <c r="L158" s="41" t="str">
        <f>IF('2. Dateneingabe'!L158="","",'2. Dateneingabe'!L158)</f>
        <v/>
      </c>
      <c r="M158" s="41" t="str">
        <f>IF('2. Dateneingabe'!M158="","",'2. Dateneingabe'!M158)</f>
        <v/>
      </c>
      <c r="N158" s="41" t="str">
        <f>IF('2. Dateneingabe'!N158="","",'2. Dateneingabe'!N158)</f>
        <v/>
      </c>
      <c r="O158" s="72"/>
    </row>
    <row r="159" spans="2:15" x14ac:dyDescent="0.25">
      <c r="B159" s="1" t="str">
        <f>IF('2. Dateneingabe'!B159="","",'2. Dateneingabe'!B159)</f>
        <v/>
      </c>
      <c r="C159" s="217" t="str">
        <f>IF('2. Dateneingabe'!C159="","",'2. Dateneingabe'!C159)</f>
        <v/>
      </c>
      <c r="D159" s="218" t="str">
        <f>IF('2. Dateneingabe'!D159="","",'2. Dateneingabe'!D159)</f>
        <v/>
      </c>
      <c r="E159" s="17" t="str">
        <f>IF('2. Dateneingabe'!E159="","",'2. Dateneingabe'!E159)</f>
        <v>*</v>
      </c>
      <c r="F159" s="138">
        <f>IF('2. Dateneingabe'!F159="","",'2. Dateneingabe'!F159)</f>
        <v>0</v>
      </c>
      <c r="G159" s="17" t="str">
        <f>IF('2. Dateneingabe'!G159="","",'2. Dateneingabe'!G159)</f>
        <v>*</v>
      </c>
      <c r="H159" s="213">
        <f>IF('2. Dateneingabe'!H159="","",'2. Dateneingabe'!H159)</f>
        <v>1</v>
      </c>
      <c r="I159" s="17" t="str">
        <f>IF('2. Dateneingabe'!I159="","",'2. Dateneingabe'!I159)</f>
        <v>=</v>
      </c>
      <c r="J159" s="181">
        <f>IF('2. Dateneingabe'!J159="","",'2. Dateneingabe'!J159)</f>
        <v>0</v>
      </c>
      <c r="K159" s="1" t="str">
        <f>IF('2. Dateneingabe'!K159="","",'2. Dateneingabe'!K159)</f>
        <v/>
      </c>
      <c r="L159" s="41" t="str">
        <f>IF('2. Dateneingabe'!L159="","",'2. Dateneingabe'!L159)</f>
        <v/>
      </c>
      <c r="M159" s="41" t="str">
        <f>IF('2. Dateneingabe'!M159="","",'2. Dateneingabe'!M159)</f>
        <v/>
      </c>
      <c r="N159" s="41" t="str">
        <f>IF('2. Dateneingabe'!N159="","",'2. Dateneingabe'!N159)</f>
        <v/>
      </c>
      <c r="O159" s="72"/>
    </row>
    <row r="160" spans="2:15" x14ac:dyDescent="0.25">
      <c r="B160" s="1" t="str">
        <f>IF('2. Dateneingabe'!B160="","",'2. Dateneingabe'!B160)</f>
        <v/>
      </c>
      <c r="C160" s="217" t="str">
        <f>IF('2. Dateneingabe'!C160="","",'2. Dateneingabe'!C160)</f>
        <v/>
      </c>
      <c r="D160" s="218" t="str">
        <f>IF('2. Dateneingabe'!D160="","",'2. Dateneingabe'!D160)</f>
        <v/>
      </c>
      <c r="E160" s="17" t="str">
        <f>IF('2. Dateneingabe'!E160="","",'2. Dateneingabe'!E160)</f>
        <v>*</v>
      </c>
      <c r="F160" s="138">
        <f>IF('2. Dateneingabe'!F160="","",'2. Dateneingabe'!F160)</f>
        <v>0</v>
      </c>
      <c r="G160" s="17" t="str">
        <f>IF('2. Dateneingabe'!G160="","",'2. Dateneingabe'!G160)</f>
        <v>*</v>
      </c>
      <c r="H160" s="213">
        <f>IF('2. Dateneingabe'!H160="","",'2. Dateneingabe'!H160)</f>
        <v>1</v>
      </c>
      <c r="I160" s="17" t="str">
        <f>IF('2. Dateneingabe'!I160="","",'2. Dateneingabe'!I160)</f>
        <v>=</v>
      </c>
      <c r="J160" s="181">
        <f>IF('2. Dateneingabe'!J160="","",'2. Dateneingabe'!J160)</f>
        <v>0</v>
      </c>
      <c r="K160" s="1" t="str">
        <f>IF('2. Dateneingabe'!K160="","",'2. Dateneingabe'!K160)</f>
        <v/>
      </c>
      <c r="L160" s="41" t="str">
        <f>IF('2. Dateneingabe'!L160="","",'2. Dateneingabe'!L160)</f>
        <v/>
      </c>
      <c r="M160" s="41" t="str">
        <f>IF('2. Dateneingabe'!M160="","",'2. Dateneingabe'!M160)</f>
        <v/>
      </c>
      <c r="N160" s="41" t="str">
        <f>IF('2. Dateneingabe'!N160="","",'2. Dateneingabe'!N160)</f>
        <v/>
      </c>
      <c r="O160" s="72"/>
    </row>
    <row r="161" spans="2:15" x14ac:dyDescent="0.25">
      <c r="B161" s="1" t="str">
        <f>IF('2. Dateneingabe'!B161="","",'2. Dateneingabe'!B161)</f>
        <v/>
      </c>
      <c r="C161" s="217" t="str">
        <f>IF('2. Dateneingabe'!C161="","",'2. Dateneingabe'!C161)</f>
        <v/>
      </c>
      <c r="D161" s="218" t="str">
        <f>IF('2. Dateneingabe'!D161="","",'2. Dateneingabe'!D161)</f>
        <v/>
      </c>
      <c r="E161" s="17" t="str">
        <f>IF('2. Dateneingabe'!E161="","",'2. Dateneingabe'!E161)</f>
        <v>*</v>
      </c>
      <c r="F161" s="138">
        <f>IF('2. Dateneingabe'!F161="","",'2. Dateneingabe'!F161)</f>
        <v>0</v>
      </c>
      <c r="G161" s="17" t="str">
        <f>IF('2. Dateneingabe'!G161="","",'2. Dateneingabe'!G161)</f>
        <v>*</v>
      </c>
      <c r="H161" s="213">
        <f>IF('2. Dateneingabe'!H161="","",'2. Dateneingabe'!H161)</f>
        <v>1</v>
      </c>
      <c r="I161" s="17" t="str">
        <f>IF('2. Dateneingabe'!I161="","",'2. Dateneingabe'!I161)</f>
        <v>=</v>
      </c>
      <c r="J161" s="181">
        <f>IF('2. Dateneingabe'!J161="","",'2. Dateneingabe'!J161)</f>
        <v>0</v>
      </c>
      <c r="K161" s="1" t="str">
        <f>IF('2. Dateneingabe'!K161="","",'2. Dateneingabe'!K161)</f>
        <v/>
      </c>
      <c r="L161" s="41" t="str">
        <f>IF('2. Dateneingabe'!L161="","",'2. Dateneingabe'!L161)</f>
        <v/>
      </c>
      <c r="M161" s="41" t="str">
        <f>IF('2. Dateneingabe'!M161="","",'2. Dateneingabe'!M161)</f>
        <v/>
      </c>
      <c r="N161" s="41" t="str">
        <f>IF('2. Dateneingabe'!N161="","",'2. Dateneingabe'!N161)</f>
        <v/>
      </c>
      <c r="O161" s="72"/>
    </row>
    <row r="162" spans="2:15" x14ac:dyDescent="0.25">
      <c r="B162" s="1" t="str">
        <f>IF('2. Dateneingabe'!B162="","",'2. Dateneingabe'!B162)</f>
        <v/>
      </c>
      <c r="C162" s="217" t="str">
        <f>IF('2. Dateneingabe'!C162="","",'2. Dateneingabe'!C162)</f>
        <v/>
      </c>
      <c r="D162" s="218" t="str">
        <f>IF('2. Dateneingabe'!D162="","",'2. Dateneingabe'!D162)</f>
        <v/>
      </c>
      <c r="E162" s="17" t="str">
        <f>IF('2. Dateneingabe'!E162="","",'2. Dateneingabe'!E162)</f>
        <v>*</v>
      </c>
      <c r="F162" s="138">
        <f>IF('2. Dateneingabe'!F162="","",'2. Dateneingabe'!F162)</f>
        <v>0</v>
      </c>
      <c r="G162" s="17" t="str">
        <f>IF('2. Dateneingabe'!G162="","",'2. Dateneingabe'!G162)</f>
        <v>*</v>
      </c>
      <c r="H162" s="213">
        <f>IF('2. Dateneingabe'!H162="","",'2. Dateneingabe'!H162)</f>
        <v>1</v>
      </c>
      <c r="I162" s="17" t="str">
        <f>IF('2. Dateneingabe'!I162="","",'2. Dateneingabe'!I162)</f>
        <v>=</v>
      </c>
      <c r="J162" s="181">
        <f>IF('2. Dateneingabe'!J162="","",'2. Dateneingabe'!J162)</f>
        <v>0</v>
      </c>
      <c r="K162" s="1" t="str">
        <f>IF('2. Dateneingabe'!K162="","",'2. Dateneingabe'!K162)</f>
        <v/>
      </c>
      <c r="L162" s="41" t="str">
        <f>IF('2. Dateneingabe'!L162="","",'2. Dateneingabe'!L162)</f>
        <v/>
      </c>
      <c r="M162" s="41" t="str">
        <f>IF('2. Dateneingabe'!M162="","",'2. Dateneingabe'!M162)</f>
        <v/>
      </c>
      <c r="N162" s="41" t="str">
        <f>IF('2. Dateneingabe'!N162="","",'2. Dateneingabe'!N162)</f>
        <v/>
      </c>
      <c r="O162" s="72"/>
    </row>
    <row r="163" spans="2:15" x14ac:dyDescent="0.25">
      <c r="B163" s="1" t="str">
        <f>IF('2. Dateneingabe'!B163="","",'2. Dateneingabe'!B163)</f>
        <v/>
      </c>
      <c r="C163" s="217" t="str">
        <f>IF('2. Dateneingabe'!C163="","",'2. Dateneingabe'!C163)</f>
        <v/>
      </c>
      <c r="D163" s="218" t="str">
        <f>IF('2. Dateneingabe'!D163="","",'2. Dateneingabe'!D163)</f>
        <v/>
      </c>
      <c r="E163" s="17" t="str">
        <f>IF('2. Dateneingabe'!E163="","",'2. Dateneingabe'!E163)</f>
        <v>*</v>
      </c>
      <c r="F163" s="138">
        <f>IF('2. Dateneingabe'!F163="","",'2. Dateneingabe'!F163)</f>
        <v>0</v>
      </c>
      <c r="G163" s="17" t="str">
        <f>IF('2. Dateneingabe'!G163="","",'2. Dateneingabe'!G163)</f>
        <v>*</v>
      </c>
      <c r="H163" s="213">
        <f>IF('2. Dateneingabe'!H163="","",'2. Dateneingabe'!H163)</f>
        <v>1</v>
      </c>
      <c r="I163" s="17" t="str">
        <f>IF('2. Dateneingabe'!I163="","",'2. Dateneingabe'!I163)</f>
        <v>=</v>
      </c>
      <c r="J163" s="181">
        <f>IF('2. Dateneingabe'!J163="","",'2. Dateneingabe'!J163)</f>
        <v>0</v>
      </c>
      <c r="K163" s="1" t="str">
        <f>IF('2. Dateneingabe'!K163="","",'2. Dateneingabe'!K163)</f>
        <v/>
      </c>
      <c r="L163" s="41" t="str">
        <f>IF('2. Dateneingabe'!L163="","",'2. Dateneingabe'!L163)</f>
        <v/>
      </c>
      <c r="M163" s="41" t="str">
        <f>IF('2. Dateneingabe'!M163="","",'2. Dateneingabe'!M163)</f>
        <v/>
      </c>
      <c r="N163" s="41" t="str">
        <f>IF('2. Dateneingabe'!N163="","",'2. Dateneingabe'!N163)</f>
        <v/>
      </c>
      <c r="O163" s="72"/>
    </row>
    <row r="164" spans="2:15" ht="14.4" thickBot="1" x14ac:dyDescent="0.3">
      <c r="B164" s="1" t="str">
        <f>IF('2. Dateneingabe'!B164="","",'2. Dateneingabe'!B164)</f>
        <v/>
      </c>
      <c r="C164" s="54" t="str">
        <f>IF('2. Dateneingabe'!C164="","",'2. Dateneingabe'!C164)</f>
        <v/>
      </c>
      <c r="D164" s="54" t="str">
        <f>IF('2. Dateneingabe'!D164="","",'2. Dateneingabe'!D164)</f>
        <v/>
      </c>
      <c r="E164" s="54" t="str">
        <f>IF('2. Dateneingabe'!E164="","",'2. Dateneingabe'!E164)</f>
        <v/>
      </c>
      <c r="F164" s="54" t="str">
        <f>IF('2. Dateneingabe'!F164="","",'2. Dateneingabe'!F164)</f>
        <v/>
      </c>
      <c r="G164" s="54" t="str">
        <f>IF('2. Dateneingabe'!G164="","",'2. Dateneingabe'!G164)</f>
        <v/>
      </c>
      <c r="H164" s="38" t="str">
        <f>IF('2. Dateneingabe'!H164="","",'2. Dateneingabe'!H164)</f>
        <v/>
      </c>
      <c r="I164" s="38" t="str">
        <f>IF('2. Dateneingabe'!I164="","",'2. Dateneingabe'!I164)</f>
        <v/>
      </c>
      <c r="J164" s="38" t="str">
        <f>IF('2. Dateneingabe'!J164="","",'2. Dateneingabe'!J164)</f>
        <v/>
      </c>
      <c r="K164" s="1" t="str">
        <f>IF('2. Dateneingabe'!K164="","",'2. Dateneingabe'!K164)</f>
        <v/>
      </c>
      <c r="L164" s="41" t="str">
        <f>IF('2. Dateneingabe'!L164="","",'2. Dateneingabe'!L164)</f>
        <v/>
      </c>
      <c r="M164" s="41" t="str">
        <f>IF('2. Dateneingabe'!M164="","",'2. Dateneingabe'!M164)</f>
        <v/>
      </c>
      <c r="N164" s="41" t="str">
        <f>IF('2. Dateneingabe'!N164="","",'2. Dateneingabe'!N164)</f>
        <v/>
      </c>
      <c r="O164" s="72"/>
    </row>
    <row r="165" spans="2:15" ht="14.4" thickTop="1" x14ac:dyDescent="0.25">
      <c r="B165" s="1" t="str">
        <f>IF('2. Dateneingabe'!B165="","",'2. Dateneingabe'!B165)</f>
        <v/>
      </c>
      <c r="C165" s="1" t="str">
        <f>IF('2. Dateneingabe'!C165="","",'2. Dateneingabe'!C165)</f>
        <v/>
      </c>
      <c r="D165" s="1" t="str">
        <f>IF('2. Dateneingabe'!D165="","",'2. Dateneingabe'!D165)</f>
        <v/>
      </c>
      <c r="E165" s="1" t="str">
        <f>IF('2. Dateneingabe'!E165="","",'2. Dateneingabe'!E165)</f>
        <v/>
      </c>
      <c r="F165" s="1" t="str">
        <f>IF('2. Dateneingabe'!F165="","",'2. Dateneingabe'!F165)</f>
        <v/>
      </c>
      <c r="G165" s="1" t="str">
        <f>IF('2. Dateneingabe'!G165="","",'2. Dateneingabe'!G165)</f>
        <v/>
      </c>
      <c r="I165" s="70" t="str">
        <f>IF('2. Dateneingabe'!I165="","",'2. Dateneingabe'!I165)</f>
        <v>Summe</v>
      </c>
      <c r="J165" s="181">
        <f>IF('2. Dateneingabe'!J165="","",'2. Dateneingabe'!J165)</f>
        <v>0</v>
      </c>
      <c r="K165" s="1" t="str">
        <f>IF('2. Dateneingabe'!K165="","",'2. Dateneingabe'!K165)</f>
        <v/>
      </c>
      <c r="L165" s="1" t="str">
        <f>IF('2. Dateneingabe'!L165="","",'2. Dateneingabe'!L165)</f>
        <v/>
      </c>
      <c r="M165" s="1" t="str">
        <f>IF('2. Dateneingabe'!M165="","",'2. Dateneingabe'!M165)</f>
        <v/>
      </c>
      <c r="N165" s="1" t="str">
        <f>IF('2. Dateneingabe'!N165="","",'2. Dateneingabe'!N165)</f>
        <v/>
      </c>
    </row>
    <row r="166" spans="2:15" ht="28.05" customHeight="1" x14ac:dyDescent="0.25">
      <c r="B166" s="1" t="str">
        <f>IF('2. Dateneingabe'!B166="","",'2. Dateneingabe'!B166)</f>
        <v/>
      </c>
      <c r="C166" s="64" t="str">
        <f>IF('2. Dateneingabe'!C166="","",'2. Dateneingabe'!C166)</f>
        <v/>
      </c>
      <c r="D166" s="65" t="str">
        <f>IF('2. Dateneingabe'!D166="","",'2. Dateneingabe'!D166)</f>
        <v/>
      </c>
      <c r="E166" s="66" t="str">
        <f>IF('2. Dateneingabe'!E166="","",'2. Dateneingabe'!E166)</f>
        <v/>
      </c>
      <c r="F166" s="67" t="str">
        <f>IF('2. Dateneingabe'!F166="","",'2. Dateneingabe'!F166)</f>
        <v/>
      </c>
      <c r="G166" s="68" t="str">
        <f>IF('2. Dateneingabe'!G166="","",'2. Dateneingabe'!G166)</f>
        <v/>
      </c>
      <c r="H166" s="68" t="str">
        <f>IF('2. Dateneingabe'!H166="","",'2. Dateneingabe'!H166)</f>
        <v/>
      </c>
      <c r="I166" s="65" t="str">
        <f>IF('2. Dateneingabe'!I166="","",'2. Dateneingabe'!I166)</f>
        <v/>
      </c>
      <c r="J166" s="65" t="str">
        <f>IF('2. Dateneingabe'!J166="","",'2. Dateneingabe'!J166)</f>
        <v/>
      </c>
      <c r="K166" s="65" t="str">
        <f>IF('2. Dateneingabe'!K166="","",'2. Dateneingabe'!K166)</f>
        <v/>
      </c>
      <c r="L166" s="65" t="str">
        <f>IF('2. Dateneingabe'!L166="","",'2. Dateneingabe'!L166)</f>
        <v/>
      </c>
      <c r="M166" s="1" t="str">
        <f>IF('2. Dateneingabe'!M166="","",'2. Dateneingabe'!M166)</f>
        <v/>
      </c>
      <c r="N166" s="1" t="str">
        <f>IF('2. Dateneingabe'!N166="","",'2. Dateneingabe'!N166)</f>
        <v/>
      </c>
    </row>
    <row r="167" spans="2:15" ht="25.05" customHeight="1" x14ac:dyDescent="0.25">
      <c r="B167" s="63" t="str">
        <f>IF('2. Dateneingabe'!B167="","",'2. Dateneingabe'!B167)</f>
        <v>X) Verändert sich in der Nutzungsphase des Produkts der Energieverbrauch? (Scope 3.9 / 3.10 / 3.11)</v>
      </c>
      <c r="C167" s="60"/>
      <c r="D167" s="60"/>
      <c r="E167" s="60"/>
      <c r="F167" s="60"/>
      <c r="G167" s="60"/>
      <c r="H167" s="60"/>
      <c r="I167" s="62"/>
      <c r="J167" s="62"/>
      <c r="K167" s="62"/>
      <c r="L167" s="62"/>
      <c r="M167" s="62"/>
      <c r="N167" s="62"/>
    </row>
    <row r="168" spans="2:15" x14ac:dyDescent="0.25">
      <c r="B168" s="29" t="str">
        <f>IF('2. Dateneingabe'!B168="","",'2. Dateneingabe'!B168)</f>
        <v/>
      </c>
      <c r="C168" s="1" t="str">
        <f>IF('2. Dateneingabe'!C168="","",'2. Dateneingabe'!C168)</f>
        <v/>
      </c>
      <c r="D168" s="1" t="str">
        <f>IF('2. Dateneingabe'!D168="","",'2. Dateneingabe'!D168)</f>
        <v/>
      </c>
      <c r="E168" s="1" t="str">
        <f>IF('2. Dateneingabe'!E168="","",'2. Dateneingabe'!E168)</f>
        <v/>
      </c>
      <c r="F168" s="1" t="str">
        <f>IF('2. Dateneingabe'!F168="","",'2. Dateneingabe'!F168)</f>
        <v/>
      </c>
      <c r="G168" s="1" t="str">
        <f>IF('2. Dateneingabe'!G168="","",'2. Dateneingabe'!G168)</f>
        <v/>
      </c>
      <c r="H168" s="1" t="str">
        <f>IF('2. Dateneingabe'!H168="","",'2. Dateneingabe'!H168)</f>
        <v/>
      </c>
      <c r="I168" s="1" t="str">
        <f>IF('2. Dateneingabe'!I168="","",'2. Dateneingabe'!I168)</f>
        <v/>
      </c>
      <c r="J168" s="1" t="str">
        <f>IF('2. Dateneingabe'!J168="","",'2. Dateneingabe'!J168)</f>
        <v/>
      </c>
      <c r="K168" s="1" t="str">
        <f>IF('2. Dateneingabe'!K168="","",'2. Dateneingabe'!K168)</f>
        <v/>
      </c>
      <c r="L168" s="1" t="str">
        <f>IF('2. Dateneingabe'!L168="","",'2. Dateneingabe'!L168)</f>
        <v/>
      </c>
      <c r="M168" s="1" t="str">
        <f>IF('2. Dateneingabe'!M168="","",'2. Dateneingabe'!M168)</f>
        <v/>
      </c>
      <c r="N168" s="1" t="str">
        <f>IF('2. Dateneingabe'!N168="","",'2. Dateneingabe'!N168)</f>
        <v/>
      </c>
    </row>
    <row r="169" spans="2:15" ht="84.75" customHeight="1" x14ac:dyDescent="0.25">
      <c r="B169" s="1" t="str">
        <f>IF('2. Dateneingabe'!B169="","",'2. Dateneingabe'!B169)</f>
        <v/>
      </c>
      <c r="C169" s="247" t="str">
        <f>IF('2. Dateneingabe'!C169="","",'2. Dateneingabe'!C169)</f>
        <v>Eingesparte Menge pro Jahr (positiv) 
Zusätzliche Mengen (negativ)</v>
      </c>
      <c r="D169" s="247" t="str">
        <f>IF('2. Dateneingabe'!D169="","",'2. Dateneingabe'!D169)</f>
        <v/>
      </c>
      <c r="E169" s="56" t="str">
        <f>IF('2. Dateneingabe'!E169="","",'2. Dateneingabe'!E169)</f>
        <v/>
      </c>
      <c r="F169" s="168" t="str">
        <f>IF('2. Dateneingabe'!F169="","",'2. Dateneingabe'!F169)</f>
        <v>THG-Emissionsfaktor</v>
      </c>
      <c r="G169" s="168" t="str">
        <f>IF('2. Dateneingabe'!G169="","",'2. Dateneingabe'!G169)</f>
        <v/>
      </c>
      <c r="H169" s="168" t="str">
        <f>IF('2. Dateneingabe'!H169="","",'2. Dateneingabe'!H169)</f>
        <v>Nutzungs-skalierungsfaktor bei langsam drehenden Produkten</v>
      </c>
      <c r="I169" s="168" t="str">
        <f>IF('2. Dateneingabe'!I169="","",'2. Dateneingabe'!I169)</f>
        <v/>
      </c>
      <c r="J169" s="168" t="str">
        <f>IF('2. Dateneingabe'!J169="","",'2. Dateneingabe'!J169)</f>
        <v xml:space="preserve">THG-Emissionen </v>
      </c>
      <c r="K169" s="1" t="str">
        <f>IF('2. Dateneingabe'!K169="","",'2. Dateneingabe'!K169)</f>
        <v/>
      </c>
      <c r="L169" s="1" t="str">
        <f>IF('2. Dateneingabe'!L169="","",'2. Dateneingabe'!L169)</f>
        <v/>
      </c>
      <c r="M169" s="1" t="str">
        <f>IF('2. Dateneingabe'!M169="","",'2. Dateneingabe'!M169)</f>
        <v/>
      </c>
      <c r="N169" s="1" t="str">
        <f>IF('2. Dateneingabe'!N169="","",'2. Dateneingabe'!N169)</f>
        <v/>
      </c>
    </row>
    <row r="170" spans="2:15" s="140" customFormat="1" ht="66" customHeight="1" x14ac:dyDescent="0.25">
      <c r="B170" s="27" t="str">
        <f>IF('2. Dateneingabe'!B170="","",'2. Dateneingabe'!B170)</f>
        <v/>
      </c>
      <c r="C170" s="246" t="str">
        <f>IF('2. Dateneingabe'!C170="","",'2. Dateneingabe'!C170)</f>
        <v>Energieträger [MWhHi] bzw. [MWh]</v>
      </c>
      <c r="D170" s="246" t="str">
        <f>IF('2. Dateneingabe'!D170="","",'2. Dateneingabe'!D170)</f>
        <v/>
      </c>
      <c r="E170" s="169" t="str">
        <f>IF('2. Dateneingabe'!E170="","",'2. Dateneingabe'!E170)</f>
        <v/>
      </c>
      <c r="F170" s="169" t="str">
        <f>IF('2. Dateneingabe'!F170="","",'2. Dateneingabe'!F170)</f>
        <v>[t CO2e/MWhHi] bzw. 
[t CO2e/MWh]</v>
      </c>
      <c r="G170" s="27" t="str">
        <f>IF('2. Dateneingabe'!G170="","",'2. Dateneingabe'!G170)</f>
        <v/>
      </c>
      <c r="H170" s="27" t="str">
        <f>IF('2. Dateneingabe'!H170="","",'2. Dateneingabe'!H170)</f>
        <v/>
      </c>
      <c r="I170" s="169" t="str">
        <f>IF('2. Dateneingabe'!I170="","",'2. Dateneingabe'!I170)</f>
        <v/>
      </c>
      <c r="J170" s="169" t="str">
        <f>IF('2. Dateneingabe'!J170="","",'2. Dateneingabe'!J170)</f>
        <v>[t CO2e]</v>
      </c>
      <c r="K170" s="27" t="str">
        <f>IF('2. Dateneingabe'!K170="","",'2. Dateneingabe'!K170)</f>
        <v/>
      </c>
      <c r="L170" s="27" t="str">
        <f>IF('2. Dateneingabe'!L170="","",'2. Dateneingabe'!L170)</f>
        <v/>
      </c>
      <c r="M170" s="27" t="str">
        <f>IF('2. Dateneingabe'!M170="","",'2. Dateneingabe'!M170)</f>
        <v/>
      </c>
      <c r="N170" s="27" t="str">
        <f>IF('2. Dateneingabe'!N170="","",'2. Dateneingabe'!N170)</f>
        <v/>
      </c>
    </row>
    <row r="171" spans="2:15" ht="15" customHeight="1" x14ac:dyDescent="0.25">
      <c r="B171" s="1" t="str">
        <f>IF('2. Dateneingabe'!B171="","",'2. Dateneingabe'!B171)</f>
        <v/>
      </c>
      <c r="C171" s="217" t="str">
        <f>IF('2. Dateneingabe'!C171="","",'2. Dateneingabe'!C171)</f>
        <v/>
      </c>
      <c r="D171" s="218" t="str">
        <f>IF('2. Dateneingabe'!D171="","",'2. Dateneingabe'!D171)</f>
        <v/>
      </c>
      <c r="E171" s="17" t="str">
        <f>IF('2. Dateneingabe'!E171="","",'2. Dateneingabe'!E171)</f>
        <v>*</v>
      </c>
      <c r="F171" s="138">
        <f>IF('2. Dateneingabe'!F171="","",'2. Dateneingabe'!F171)</f>
        <v>0</v>
      </c>
      <c r="G171" s="17" t="str">
        <f>IF('2. Dateneingabe'!G171="","",'2. Dateneingabe'!G171)</f>
        <v>*</v>
      </c>
      <c r="H171" s="213">
        <f>IF('2. Dateneingabe'!H171="","",'2. Dateneingabe'!H171)</f>
        <v>1</v>
      </c>
      <c r="I171" s="17" t="str">
        <f>IF('2. Dateneingabe'!I171="","",'2. Dateneingabe'!I171)</f>
        <v>=</v>
      </c>
      <c r="J171" s="181">
        <f>IF('2. Dateneingabe'!J171="","",'2. Dateneingabe'!J171)</f>
        <v>0</v>
      </c>
      <c r="K171" s="1" t="str">
        <f>IF('2. Dateneingabe'!K171="","",'2. Dateneingabe'!K171)</f>
        <v/>
      </c>
      <c r="L171" s="1" t="str">
        <f>IF('2. Dateneingabe'!L171="","",'2. Dateneingabe'!L171)</f>
        <v/>
      </c>
      <c r="M171" s="1" t="str">
        <f>IF('2. Dateneingabe'!M171="","",'2. Dateneingabe'!M171)</f>
        <v/>
      </c>
      <c r="N171" s="1" t="str">
        <f>IF('2. Dateneingabe'!N171="","",'2. Dateneingabe'!N171)</f>
        <v/>
      </c>
    </row>
    <row r="172" spans="2:15" x14ac:dyDescent="0.25">
      <c r="B172" s="1" t="str">
        <f>IF('2. Dateneingabe'!B172="","",'2. Dateneingabe'!B172)</f>
        <v/>
      </c>
      <c r="C172" s="217" t="str">
        <f>IF('2. Dateneingabe'!C172="","",'2. Dateneingabe'!C172)</f>
        <v/>
      </c>
      <c r="D172" s="218" t="str">
        <f>IF('2. Dateneingabe'!D172="","",'2. Dateneingabe'!D172)</f>
        <v/>
      </c>
      <c r="E172" s="17" t="str">
        <f>IF('2. Dateneingabe'!E172="","",'2. Dateneingabe'!E172)</f>
        <v>*</v>
      </c>
      <c r="F172" s="138">
        <f>IF('2. Dateneingabe'!F172="","",'2. Dateneingabe'!F172)</f>
        <v>0</v>
      </c>
      <c r="G172" s="17" t="str">
        <f>IF('2. Dateneingabe'!G172="","",'2. Dateneingabe'!G172)</f>
        <v>*</v>
      </c>
      <c r="H172" s="213">
        <f>IF('2. Dateneingabe'!H172="","",'2. Dateneingabe'!H172)</f>
        <v>1</v>
      </c>
      <c r="I172" s="17" t="str">
        <f>IF('2. Dateneingabe'!I172="","",'2. Dateneingabe'!I172)</f>
        <v>=</v>
      </c>
      <c r="J172" s="181">
        <f>IF('2. Dateneingabe'!J172="","",'2. Dateneingabe'!J172)</f>
        <v>0</v>
      </c>
      <c r="K172" s="1" t="str">
        <f>IF('2. Dateneingabe'!K172="","",'2. Dateneingabe'!K172)</f>
        <v/>
      </c>
      <c r="L172" s="1" t="str">
        <f>IF('2. Dateneingabe'!L172="","",'2. Dateneingabe'!L172)</f>
        <v/>
      </c>
      <c r="M172" s="1" t="str">
        <f>IF('2. Dateneingabe'!M172="","",'2. Dateneingabe'!M172)</f>
        <v/>
      </c>
      <c r="N172" s="1" t="str">
        <f>IF('2. Dateneingabe'!N172="","",'2. Dateneingabe'!N172)</f>
        <v/>
      </c>
    </row>
    <row r="173" spans="2:15" ht="15" customHeight="1" x14ac:dyDescent="0.25">
      <c r="B173" s="1" t="str">
        <f>IF('2. Dateneingabe'!B173="","",'2. Dateneingabe'!B173)</f>
        <v/>
      </c>
      <c r="C173" s="217" t="str">
        <f>IF('2. Dateneingabe'!C173="","",'2. Dateneingabe'!C173)</f>
        <v/>
      </c>
      <c r="D173" s="218" t="str">
        <f>IF('2. Dateneingabe'!D173="","",'2. Dateneingabe'!D173)</f>
        <v/>
      </c>
      <c r="E173" s="17" t="str">
        <f>IF('2. Dateneingabe'!E173="","",'2. Dateneingabe'!E173)</f>
        <v>*</v>
      </c>
      <c r="F173" s="138">
        <f>IF('2. Dateneingabe'!F173="","",'2. Dateneingabe'!F173)</f>
        <v>0</v>
      </c>
      <c r="G173" s="17" t="str">
        <f>IF('2. Dateneingabe'!G173="","",'2. Dateneingabe'!G173)</f>
        <v>*</v>
      </c>
      <c r="H173" s="213">
        <f>IF('2. Dateneingabe'!H173="","",'2. Dateneingabe'!H173)</f>
        <v>1</v>
      </c>
      <c r="I173" s="17" t="str">
        <f>IF('2. Dateneingabe'!I173="","",'2. Dateneingabe'!I173)</f>
        <v>=</v>
      </c>
      <c r="J173" s="181">
        <f>IF('2. Dateneingabe'!J173="","",'2. Dateneingabe'!J173)</f>
        <v>0</v>
      </c>
      <c r="K173" s="1" t="str">
        <f>IF('2. Dateneingabe'!K173="","",'2. Dateneingabe'!K173)</f>
        <v/>
      </c>
      <c r="L173" s="1" t="str">
        <f>IF('2. Dateneingabe'!L173="","",'2. Dateneingabe'!L173)</f>
        <v/>
      </c>
      <c r="M173" s="1" t="str">
        <f>IF('2. Dateneingabe'!M173="","",'2. Dateneingabe'!M173)</f>
        <v/>
      </c>
      <c r="N173" s="1" t="str">
        <f>IF('2. Dateneingabe'!N173="","",'2. Dateneingabe'!N173)</f>
        <v/>
      </c>
    </row>
    <row r="174" spans="2:15" x14ac:dyDescent="0.25">
      <c r="B174" s="1" t="str">
        <f>IF('2. Dateneingabe'!B174="","",'2. Dateneingabe'!B174)</f>
        <v/>
      </c>
      <c r="C174" s="217" t="str">
        <f>IF('2. Dateneingabe'!C174="","",'2. Dateneingabe'!C174)</f>
        <v/>
      </c>
      <c r="D174" s="218" t="str">
        <f>IF('2. Dateneingabe'!D174="","",'2. Dateneingabe'!D174)</f>
        <v/>
      </c>
      <c r="E174" s="17" t="str">
        <f>IF('2. Dateneingabe'!E174="","",'2. Dateneingabe'!E174)</f>
        <v>*</v>
      </c>
      <c r="F174" s="138">
        <f>IF('2. Dateneingabe'!F174="","",'2. Dateneingabe'!F174)</f>
        <v>0</v>
      </c>
      <c r="G174" s="17" t="str">
        <f>IF('2. Dateneingabe'!G174="","",'2. Dateneingabe'!G174)</f>
        <v>*</v>
      </c>
      <c r="H174" s="213">
        <f>IF('2. Dateneingabe'!H174="","",'2. Dateneingabe'!H174)</f>
        <v>1</v>
      </c>
      <c r="I174" s="17" t="str">
        <f>IF('2. Dateneingabe'!I174="","",'2. Dateneingabe'!I174)</f>
        <v>=</v>
      </c>
      <c r="J174" s="181">
        <f>IF('2. Dateneingabe'!J174="","",'2. Dateneingabe'!J174)</f>
        <v>0</v>
      </c>
      <c r="K174" s="1" t="str">
        <f>IF('2. Dateneingabe'!K174="","",'2. Dateneingabe'!K174)</f>
        <v/>
      </c>
      <c r="L174" s="1" t="str">
        <f>IF('2. Dateneingabe'!L174="","",'2. Dateneingabe'!L174)</f>
        <v/>
      </c>
      <c r="M174" s="30" t="str">
        <f>IF('2. Dateneingabe'!M174="","",'2. Dateneingabe'!M174)</f>
        <v/>
      </c>
      <c r="N174" s="1" t="str">
        <f>IF('2. Dateneingabe'!N174="","",'2. Dateneingabe'!N174)</f>
        <v/>
      </c>
    </row>
    <row r="175" spans="2:15" ht="15" customHeight="1" x14ac:dyDescent="0.25">
      <c r="B175" s="1" t="str">
        <f>IF('2. Dateneingabe'!B175="","",'2. Dateneingabe'!B175)</f>
        <v/>
      </c>
      <c r="C175" s="217" t="str">
        <f>IF('2. Dateneingabe'!C175="","",'2. Dateneingabe'!C175)</f>
        <v/>
      </c>
      <c r="D175" s="218" t="str">
        <f>IF('2. Dateneingabe'!D175="","",'2. Dateneingabe'!D175)</f>
        <v/>
      </c>
      <c r="E175" s="17" t="str">
        <f>IF('2. Dateneingabe'!E175="","",'2. Dateneingabe'!E175)</f>
        <v>*</v>
      </c>
      <c r="F175" s="138">
        <f>IF('2. Dateneingabe'!F175="","",'2. Dateneingabe'!F175)</f>
        <v>0</v>
      </c>
      <c r="G175" s="17" t="str">
        <f>IF('2. Dateneingabe'!G175="","",'2. Dateneingabe'!G175)</f>
        <v>*</v>
      </c>
      <c r="H175" s="213">
        <f>IF('2. Dateneingabe'!H175="","",'2. Dateneingabe'!H175)</f>
        <v>1</v>
      </c>
      <c r="I175" s="17" t="str">
        <f>IF('2. Dateneingabe'!I175="","",'2. Dateneingabe'!I175)</f>
        <v>=</v>
      </c>
      <c r="J175" s="181">
        <f>IF('2. Dateneingabe'!J175="","",'2. Dateneingabe'!J175)</f>
        <v>0</v>
      </c>
      <c r="K175" s="1" t="str">
        <f>IF('2. Dateneingabe'!K175="","",'2. Dateneingabe'!K175)</f>
        <v/>
      </c>
      <c r="L175" s="1" t="str">
        <f>IF('2. Dateneingabe'!L175="","",'2. Dateneingabe'!L175)</f>
        <v/>
      </c>
      <c r="M175" s="1" t="str">
        <f>IF('2. Dateneingabe'!M175="","",'2. Dateneingabe'!M175)</f>
        <v/>
      </c>
      <c r="N175" s="1" t="str">
        <f>IF('2. Dateneingabe'!N175="","",'2. Dateneingabe'!N175)</f>
        <v/>
      </c>
    </row>
    <row r="176" spans="2:15" ht="15" customHeight="1" x14ac:dyDescent="0.25">
      <c r="B176" s="1" t="str">
        <f>IF('2. Dateneingabe'!B178="","",'2. Dateneingabe'!B178)</f>
        <v/>
      </c>
      <c r="C176" s="220" t="str">
        <f>IF('2. Dateneingabe'!C176="","",'2. Dateneingabe'!C176)</f>
        <v/>
      </c>
      <c r="D176" s="221" t="str">
        <f>IF('2. Dateneingabe'!D176="","",'2. Dateneingabe'!D176)</f>
        <v/>
      </c>
      <c r="E176" s="184" t="str">
        <f>IF('2. Dateneingabe'!E176="","",'2. Dateneingabe'!E176)</f>
        <v/>
      </c>
      <c r="F176" s="222" t="str">
        <f>IF('2. Dateneingabe'!F176="","",'2. Dateneingabe'!F176)</f>
        <v/>
      </c>
      <c r="G176" s="184" t="str">
        <f>IF('2. Dateneingabe'!G176="","",'2. Dateneingabe'!G176)</f>
        <v/>
      </c>
      <c r="H176" s="223" t="str">
        <f>IF('2. Dateneingabe'!H176="","",'2. Dateneingabe'!H176)</f>
        <v/>
      </c>
      <c r="I176" s="184" t="str">
        <f>IF('2. Dateneingabe'!I176="","",'2. Dateneingabe'!I176)</f>
        <v/>
      </c>
      <c r="J176" s="182" t="str">
        <f>IF('2. Dateneingabe'!J176="","",'2. Dateneingabe'!J176)</f>
        <v/>
      </c>
      <c r="K176" s="1" t="str">
        <f>IF('2. Dateneingabe'!K178="","",'2. Dateneingabe'!K178)</f>
        <v/>
      </c>
      <c r="L176" s="1" t="str">
        <f>IF('2. Dateneingabe'!L178="","",'2. Dateneingabe'!L178)</f>
        <v/>
      </c>
      <c r="M176" s="1" t="str">
        <f>IF('2. Dateneingabe'!M178="","",'2. Dateneingabe'!M178)</f>
        <v/>
      </c>
      <c r="N176" s="1" t="str">
        <f>IF('2. Dateneingabe'!N178="","",'2. Dateneingabe'!N178)</f>
        <v/>
      </c>
    </row>
    <row r="177" spans="2:15" ht="15" customHeight="1" x14ac:dyDescent="0.25">
      <c r="B177" s="1" t="str">
        <f>IF('2. Dateneingabe'!B179="","",'2. Dateneingabe'!B179)</f>
        <v/>
      </c>
      <c r="C177" s="224" t="str">
        <f>IF('2. Dateneingabe'!C177="","",'2. Dateneingabe'!C177)</f>
        <v xml:space="preserve">Energiebezug [MWhHi] bzw. [MWh]	</v>
      </c>
      <c r="D177" s="221"/>
      <c r="E177" s="184"/>
      <c r="F177" s="222" t="str">
        <f>IF('2. Dateneingabe'!F177="","",'2. Dateneingabe'!F177)</f>
        <v/>
      </c>
      <c r="G177" s="184" t="str">
        <f>IF('2. Dateneingabe'!G177="","",'2. Dateneingabe'!G177)</f>
        <v/>
      </c>
      <c r="H177" s="223" t="str">
        <f>IF('2. Dateneingabe'!H177="","",'2. Dateneingabe'!H177)</f>
        <v/>
      </c>
      <c r="I177" s="184" t="str">
        <f>IF('2. Dateneingabe'!I177="","",'2. Dateneingabe'!I177)</f>
        <v/>
      </c>
      <c r="J177" s="182" t="str">
        <f>IF('2. Dateneingabe'!J177="","",'2. Dateneingabe'!J177)</f>
        <v/>
      </c>
      <c r="K177" s="1" t="str">
        <f>IF('2. Dateneingabe'!K179="","",'2. Dateneingabe'!K179)</f>
        <v/>
      </c>
      <c r="L177" s="1" t="str">
        <f>IF('2. Dateneingabe'!L179="","",'2. Dateneingabe'!L179)</f>
        <v/>
      </c>
      <c r="M177" s="1" t="str">
        <f>IF('2. Dateneingabe'!M179="","",'2. Dateneingabe'!M179)</f>
        <v/>
      </c>
      <c r="N177" s="1" t="str">
        <f>IF('2. Dateneingabe'!N179="","",'2. Dateneingabe'!N179)</f>
        <v/>
      </c>
    </row>
    <row r="178" spans="2:15" x14ac:dyDescent="0.25">
      <c r="B178" s="1" t="str">
        <f>IF('2. Dateneingabe'!B180="","",'2. Dateneingabe'!B180)</f>
        <v/>
      </c>
      <c r="C178" s="217" t="str">
        <f>IF('2. Dateneingabe'!C178="","",'2. Dateneingabe'!C178)</f>
        <v/>
      </c>
      <c r="D178" s="218" t="str">
        <f>IF('2. Dateneingabe'!D178="","",'2. Dateneingabe'!D178)</f>
        <v/>
      </c>
      <c r="E178" s="17" t="str">
        <f>IF('2. Dateneingabe'!E178="","",'2. Dateneingabe'!E178)</f>
        <v>*</v>
      </c>
      <c r="F178" s="138">
        <f>IF('2. Dateneingabe'!F178="","",'2. Dateneingabe'!F178)</f>
        <v>0</v>
      </c>
      <c r="G178" s="17" t="str">
        <f>IF('2. Dateneingabe'!G178="","",'2. Dateneingabe'!G178)</f>
        <v>*</v>
      </c>
      <c r="H178" s="213">
        <f>IF('2. Dateneingabe'!H178="","",'2. Dateneingabe'!H178)</f>
        <v>1</v>
      </c>
      <c r="I178" s="17" t="str">
        <f>IF('2. Dateneingabe'!I178="","",'2. Dateneingabe'!I178)</f>
        <v>=</v>
      </c>
      <c r="J178" s="181">
        <f>IF('2. Dateneingabe'!J178="","",'2. Dateneingabe'!J178)</f>
        <v>0</v>
      </c>
      <c r="K178" s="1" t="str">
        <f>IF('2. Dateneingabe'!K180="","",'2. Dateneingabe'!K180)</f>
        <v/>
      </c>
      <c r="L178" s="1" t="str">
        <f>IF('2. Dateneingabe'!L180="","",'2. Dateneingabe'!L180)</f>
        <v/>
      </c>
      <c r="M178" s="1" t="str">
        <f>IF('2. Dateneingabe'!M180="","",'2. Dateneingabe'!M180)</f>
        <v/>
      </c>
      <c r="N178" s="1" t="str">
        <f>IF('2. Dateneingabe'!N180="","",'2. Dateneingabe'!N180)</f>
        <v/>
      </c>
    </row>
    <row r="179" spans="2:15" ht="15" customHeight="1" x14ac:dyDescent="0.25">
      <c r="B179" s="1" t="str">
        <f>IF('2. Dateneingabe'!B181="","",'2. Dateneingabe'!B181)</f>
        <v/>
      </c>
      <c r="C179" s="217" t="str">
        <f>IF('2. Dateneingabe'!C179="","",'2. Dateneingabe'!C179)</f>
        <v/>
      </c>
      <c r="D179" s="218" t="str">
        <f>IF('2. Dateneingabe'!D179="","",'2. Dateneingabe'!D179)</f>
        <v/>
      </c>
      <c r="E179" s="17" t="str">
        <f>IF('2. Dateneingabe'!E179="","",'2. Dateneingabe'!E179)</f>
        <v>*</v>
      </c>
      <c r="F179" s="138">
        <f>IF('2. Dateneingabe'!F179="","",'2. Dateneingabe'!F179)</f>
        <v>0</v>
      </c>
      <c r="G179" s="17" t="str">
        <f>IF('2. Dateneingabe'!G179="","",'2. Dateneingabe'!G179)</f>
        <v>*</v>
      </c>
      <c r="H179" s="213">
        <f>IF('2. Dateneingabe'!H179="","",'2. Dateneingabe'!H179)</f>
        <v>1</v>
      </c>
      <c r="I179" s="17" t="str">
        <f>IF('2. Dateneingabe'!I179="","",'2. Dateneingabe'!I179)</f>
        <v>=</v>
      </c>
      <c r="J179" s="181">
        <f>IF('2. Dateneingabe'!J179="","",'2. Dateneingabe'!J179)</f>
        <v>0</v>
      </c>
      <c r="K179" s="1" t="str">
        <f>IF('2. Dateneingabe'!K181="","",'2. Dateneingabe'!K181)</f>
        <v/>
      </c>
      <c r="L179" s="1" t="str">
        <f>IF('2. Dateneingabe'!L181="","",'2. Dateneingabe'!L181)</f>
        <v/>
      </c>
      <c r="M179" s="1" t="str">
        <f>IF('2. Dateneingabe'!M181="","",'2. Dateneingabe'!M181)</f>
        <v/>
      </c>
      <c r="N179" s="1" t="str">
        <f>IF('2. Dateneingabe'!N181="","",'2. Dateneingabe'!N181)</f>
        <v/>
      </c>
    </row>
    <row r="180" spans="2:15" ht="15" customHeight="1" x14ac:dyDescent="0.25">
      <c r="B180" s="1" t="str">
        <f>IF('2. Dateneingabe'!B182="","",'2. Dateneingabe'!B182)</f>
        <v/>
      </c>
      <c r="C180" s="217" t="str">
        <f>IF('2. Dateneingabe'!C180="","",'2. Dateneingabe'!C180)</f>
        <v/>
      </c>
      <c r="D180" s="218" t="str">
        <f>IF('2. Dateneingabe'!D180="","",'2. Dateneingabe'!D180)</f>
        <v/>
      </c>
      <c r="E180" s="17" t="str">
        <f>IF('2. Dateneingabe'!E180="","",'2. Dateneingabe'!E180)</f>
        <v>*</v>
      </c>
      <c r="F180" s="138">
        <f>IF('2. Dateneingabe'!F180="","",'2. Dateneingabe'!F180)</f>
        <v>0</v>
      </c>
      <c r="G180" s="17" t="str">
        <f>IF('2. Dateneingabe'!G180="","",'2. Dateneingabe'!G180)</f>
        <v>*</v>
      </c>
      <c r="H180" s="213">
        <f>IF('2. Dateneingabe'!H180="","",'2. Dateneingabe'!H180)</f>
        <v>1</v>
      </c>
      <c r="I180" s="17" t="str">
        <f>IF('2. Dateneingabe'!I180="","",'2. Dateneingabe'!I180)</f>
        <v>=</v>
      </c>
      <c r="J180" s="181">
        <f>IF('2. Dateneingabe'!J180="","",'2. Dateneingabe'!J180)</f>
        <v>0</v>
      </c>
      <c r="K180" s="1" t="str">
        <f>IF('2. Dateneingabe'!K182="","",'2. Dateneingabe'!K182)</f>
        <v/>
      </c>
      <c r="L180" s="1" t="str">
        <f>IF('2. Dateneingabe'!L182="","",'2. Dateneingabe'!L182)</f>
        <v/>
      </c>
      <c r="M180" s="1" t="str">
        <f>IF('2. Dateneingabe'!M182="","",'2. Dateneingabe'!M182)</f>
        <v/>
      </c>
      <c r="N180" s="1" t="str">
        <f>IF('2. Dateneingabe'!N182="","",'2. Dateneingabe'!N182)</f>
        <v/>
      </c>
    </row>
    <row r="181" spans="2:15" ht="15" customHeight="1" x14ac:dyDescent="0.25">
      <c r="B181" s="1" t="str">
        <f>IF('2. Dateneingabe'!B183="","",'2. Dateneingabe'!B183)</f>
        <v/>
      </c>
      <c r="C181" s="217" t="str">
        <f>IF('2. Dateneingabe'!C181="","",'2. Dateneingabe'!C181)</f>
        <v/>
      </c>
      <c r="D181" s="218" t="str">
        <f>IF('2. Dateneingabe'!D181="","",'2. Dateneingabe'!D181)</f>
        <v/>
      </c>
      <c r="E181" s="17" t="str">
        <f>IF('2. Dateneingabe'!E181="","",'2. Dateneingabe'!E181)</f>
        <v>*</v>
      </c>
      <c r="F181" s="138">
        <f>IF('2. Dateneingabe'!F181="","",'2. Dateneingabe'!F181)</f>
        <v>0</v>
      </c>
      <c r="G181" s="17" t="str">
        <f>IF('2. Dateneingabe'!G181="","",'2. Dateneingabe'!G181)</f>
        <v>*</v>
      </c>
      <c r="H181" s="213">
        <f>IF('2. Dateneingabe'!H181="","",'2. Dateneingabe'!H181)</f>
        <v>1</v>
      </c>
      <c r="I181" s="17" t="str">
        <f>IF('2. Dateneingabe'!I181="","",'2. Dateneingabe'!I181)</f>
        <v>=</v>
      </c>
      <c r="J181" s="181">
        <f>IF('2. Dateneingabe'!J181="","",'2. Dateneingabe'!J181)</f>
        <v>0</v>
      </c>
      <c r="K181" s="1" t="str">
        <f>IF('2. Dateneingabe'!K183="","",'2. Dateneingabe'!K183)</f>
        <v/>
      </c>
      <c r="L181" s="1" t="str">
        <f>IF('2. Dateneingabe'!L183="","",'2. Dateneingabe'!L183)</f>
        <v/>
      </c>
      <c r="M181" s="1" t="str">
        <f>IF('2. Dateneingabe'!M183="","",'2. Dateneingabe'!M183)</f>
        <v/>
      </c>
      <c r="N181" s="1" t="str">
        <f>IF('2. Dateneingabe'!N183="","",'2. Dateneingabe'!N183)</f>
        <v/>
      </c>
    </row>
    <row r="182" spans="2:15" x14ac:dyDescent="0.25">
      <c r="B182" s="1" t="str">
        <f>IF('2. Dateneingabe'!B184="","",'2. Dateneingabe'!B184)</f>
        <v/>
      </c>
      <c r="C182" s="217" t="str">
        <f>IF('2. Dateneingabe'!C182="","",'2. Dateneingabe'!C182)</f>
        <v/>
      </c>
      <c r="D182" s="218" t="str">
        <f>IF('2. Dateneingabe'!D182="","",'2. Dateneingabe'!D182)</f>
        <v/>
      </c>
      <c r="E182" s="17" t="str">
        <f>IF('2. Dateneingabe'!E182="","",'2. Dateneingabe'!E182)</f>
        <v>*</v>
      </c>
      <c r="F182" s="138">
        <f>IF('2. Dateneingabe'!F182="","",'2. Dateneingabe'!F182)</f>
        <v>0</v>
      </c>
      <c r="G182" s="17" t="str">
        <f>IF('2. Dateneingabe'!G182="","",'2. Dateneingabe'!G182)</f>
        <v>*</v>
      </c>
      <c r="H182" s="213">
        <f>IF('2. Dateneingabe'!H182="","",'2. Dateneingabe'!H182)</f>
        <v>1</v>
      </c>
      <c r="I182" s="17" t="str">
        <f>IF('2. Dateneingabe'!I182="","",'2. Dateneingabe'!I182)</f>
        <v>=</v>
      </c>
      <c r="J182" s="181">
        <f>IF('2. Dateneingabe'!J182="","",'2. Dateneingabe'!J182)</f>
        <v>0</v>
      </c>
      <c r="K182" s="1" t="str">
        <f>IF('2. Dateneingabe'!K184="","",'2. Dateneingabe'!K184)</f>
        <v/>
      </c>
      <c r="L182" s="1" t="str">
        <f>IF('2. Dateneingabe'!L184="","",'2. Dateneingabe'!L184)</f>
        <v/>
      </c>
      <c r="M182" s="1" t="str">
        <f>IF('2. Dateneingabe'!M184="","",'2. Dateneingabe'!M184)</f>
        <v/>
      </c>
      <c r="N182" s="1" t="str">
        <f>IF('2. Dateneingabe'!N184="","",'2. Dateneingabe'!N184)</f>
        <v/>
      </c>
    </row>
    <row r="183" spans="2:15" ht="15" customHeight="1" thickBot="1" x14ac:dyDescent="0.3">
      <c r="B183" s="1" t="str">
        <f>IF('2. Dateneingabe'!B185="","",'2. Dateneingabe'!B185)</f>
        <v/>
      </c>
      <c r="C183" s="38" t="str">
        <f>IF('2. Dateneingabe'!C183="","",'2. Dateneingabe'!C183)</f>
        <v/>
      </c>
      <c r="D183" s="38" t="str">
        <f>IF('2. Dateneingabe'!D183="","",'2. Dateneingabe'!D183)</f>
        <v/>
      </c>
      <c r="E183" s="38" t="str">
        <f>IF('2. Dateneingabe'!E183="","",'2. Dateneingabe'!E183)</f>
        <v/>
      </c>
      <c r="F183" s="38" t="str">
        <f>IF('2. Dateneingabe'!F183="","",'2. Dateneingabe'!F183)</f>
        <v/>
      </c>
      <c r="G183" s="38" t="str">
        <f>IF('2. Dateneingabe'!G183="","",'2. Dateneingabe'!G183)</f>
        <v/>
      </c>
      <c r="H183" s="51" t="str">
        <f>IF('2. Dateneingabe'!H183="","",'2. Dateneingabe'!H183)</f>
        <v/>
      </c>
      <c r="I183" s="38" t="str">
        <f>IF('2. Dateneingabe'!I183="","",'2. Dateneingabe'!I183)</f>
        <v/>
      </c>
      <c r="J183" s="38" t="str">
        <f>IF('2. Dateneingabe'!J183="","",'2. Dateneingabe'!J183)</f>
        <v/>
      </c>
      <c r="K183" s="1" t="str">
        <f>IF('2. Dateneingabe'!K185="","",'2. Dateneingabe'!K185)</f>
        <v/>
      </c>
      <c r="L183" s="1" t="str">
        <f>IF('2. Dateneingabe'!L185="","",'2. Dateneingabe'!L185)</f>
        <v/>
      </c>
      <c r="M183" s="1" t="str">
        <f>IF('2. Dateneingabe'!M185="","",'2. Dateneingabe'!M185)</f>
        <v/>
      </c>
      <c r="N183" s="1" t="str">
        <f>IF('2. Dateneingabe'!N185="","",'2. Dateneingabe'!N185)</f>
        <v/>
      </c>
    </row>
    <row r="184" spans="2:15" ht="15" customHeight="1" thickTop="1" x14ac:dyDescent="0.25">
      <c r="B184" s="1" t="str">
        <f>IF('2. Dateneingabe'!B186="","",'2. Dateneingabe'!B186)</f>
        <v/>
      </c>
      <c r="C184" s="47" t="str">
        <f>IF('2. Dateneingabe'!C184="","",'2. Dateneingabe'!C184)</f>
        <v/>
      </c>
      <c r="D184" s="47" t="str">
        <f>IF('2. Dateneingabe'!D184="","",'2. Dateneingabe'!D184)</f>
        <v/>
      </c>
      <c r="E184" s="47" t="str">
        <f>IF('2. Dateneingabe'!E184="","",'2. Dateneingabe'!E184)</f>
        <v/>
      </c>
      <c r="F184" s="47" t="str">
        <f>IF('2. Dateneingabe'!F184="","",'2. Dateneingabe'!F184)</f>
        <v/>
      </c>
      <c r="G184" s="47" t="str">
        <f>IF('2. Dateneingabe'!G184="","",'2. Dateneingabe'!G184)</f>
        <v/>
      </c>
      <c r="H184" s="66"/>
      <c r="I184" s="69" t="str">
        <f>IF('2. Dateneingabe'!I184="","",'2. Dateneingabe'!I184)</f>
        <v>Summe</v>
      </c>
      <c r="J184" s="181">
        <f>IF('2. Dateneingabe'!J184="","",'2. Dateneingabe'!J184)</f>
        <v>0</v>
      </c>
      <c r="K184" s="1" t="str">
        <f>IF('2. Dateneingabe'!K186="","",'2. Dateneingabe'!K186)</f>
        <v/>
      </c>
      <c r="L184" s="1" t="str">
        <f>IF('2. Dateneingabe'!L186="","",'2. Dateneingabe'!L186)</f>
        <v/>
      </c>
      <c r="M184" s="1" t="str">
        <f>IF('2. Dateneingabe'!M186="","",'2. Dateneingabe'!M186)</f>
        <v/>
      </c>
      <c r="N184" s="1" t="str">
        <f>IF('2. Dateneingabe'!N186="","",'2. Dateneingabe'!N186)</f>
        <v/>
      </c>
    </row>
    <row r="185" spans="2:15" x14ac:dyDescent="0.25">
      <c r="B185" s="1" t="str">
        <f>IF('2. Dateneingabe'!B187="","",'2. Dateneingabe'!B187)</f>
        <v/>
      </c>
      <c r="C185" s="1" t="str">
        <f>IF('2. Dateneingabe'!C187="","",'2. Dateneingabe'!C187)</f>
        <v/>
      </c>
      <c r="D185" s="1" t="str">
        <f>IF('2. Dateneingabe'!D187="","",'2. Dateneingabe'!D187)</f>
        <v/>
      </c>
      <c r="E185" s="1" t="str">
        <f>IF('2. Dateneingabe'!E187="","",'2. Dateneingabe'!E187)</f>
        <v/>
      </c>
      <c r="F185" s="1" t="str">
        <f>IF('2. Dateneingabe'!F187="","",'2. Dateneingabe'!F187)</f>
        <v/>
      </c>
      <c r="G185" s="1" t="str">
        <f>IF('2. Dateneingabe'!G187="","",'2. Dateneingabe'!G187)</f>
        <v/>
      </c>
      <c r="H185" s="1" t="str">
        <f>IF('2. Dateneingabe'!H187="","",'2. Dateneingabe'!H187)</f>
        <v/>
      </c>
      <c r="I185" s="1" t="str">
        <f>IF('2. Dateneingabe'!I187="","",'2. Dateneingabe'!I187)</f>
        <v/>
      </c>
      <c r="J185" s="1" t="str">
        <f>IF('2. Dateneingabe'!J187="","",'2. Dateneingabe'!J187)</f>
        <v/>
      </c>
      <c r="K185" s="1" t="str">
        <f>IF('2. Dateneingabe'!K187="","",'2. Dateneingabe'!K187)</f>
        <v/>
      </c>
      <c r="L185" s="1" t="str">
        <f>IF('2. Dateneingabe'!L187="","",'2. Dateneingabe'!L187)</f>
        <v/>
      </c>
      <c r="M185" s="1" t="str">
        <f>IF('2. Dateneingabe'!M187="","",'2. Dateneingabe'!M187)</f>
        <v/>
      </c>
      <c r="N185" s="1" t="str">
        <f>IF('2. Dateneingabe'!N187="","",'2. Dateneingabe'!N187)</f>
        <v/>
      </c>
    </row>
    <row r="186" spans="2:15" x14ac:dyDescent="0.25">
      <c r="B186" s="1" t="str">
        <f>IF('2. Dateneingabe'!B188="","",'2. Dateneingabe'!B188)</f>
        <v/>
      </c>
      <c r="C186" s="1" t="str">
        <f>IF('2. Dateneingabe'!C188="","",'2. Dateneingabe'!C188)</f>
        <v/>
      </c>
      <c r="D186" s="1" t="str">
        <f>IF('2. Dateneingabe'!D188="","",'2. Dateneingabe'!D188)</f>
        <v/>
      </c>
      <c r="E186" s="1" t="str">
        <f>IF('2. Dateneingabe'!E188="","",'2. Dateneingabe'!E188)</f>
        <v/>
      </c>
      <c r="F186" s="1" t="str">
        <f>IF('2. Dateneingabe'!F188="","",'2. Dateneingabe'!F188)</f>
        <v/>
      </c>
      <c r="G186" s="1" t="str">
        <f>IF('2. Dateneingabe'!G188="","",'2. Dateneingabe'!G188)</f>
        <v/>
      </c>
      <c r="H186" s="1" t="str">
        <f>IF('2. Dateneingabe'!H188="","",'2. Dateneingabe'!H188)</f>
        <v/>
      </c>
      <c r="I186" s="1" t="str">
        <f>IF('2. Dateneingabe'!I188="","",'2. Dateneingabe'!I188)</f>
        <v/>
      </c>
      <c r="J186" s="1" t="str">
        <f>IF('2. Dateneingabe'!J188="","",'2. Dateneingabe'!J188)</f>
        <v/>
      </c>
      <c r="K186" s="30" t="str">
        <f>IF('2. Dateneingabe'!K188="","",'2. Dateneingabe'!K188)</f>
        <v/>
      </c>
      <c r="L186" s="30" t="str">
        <f>IF('2. Dateneingabe'!L188="","",'2. Dateneingabe'!L188)</f>
        <v/>
      </c>
      <c r="M186" s="30" t="str">
        <f>IF('2. Dateneingabe'!M188="","",'2. Dateneingabe'!M188)</f>
        <v/>
      </c>
      <c r="N186" s="30" t="str">
        <f>IF('2. Dateneingabe'!N188="","",'2. Dateneingabe'!N188)</f>
        <v/>
      </c>
      <c r="O186" s="55"/>
    </row>
    <row r="187" spans="2:15" x14ac:dyDescent="0.25">
      <c r="B187" s="1" t="str">
        <f>IF('2. Dateneingabe'!B189="","",'2. Dateneingabe'!B189)</f>
        <v/>
      </c>
      <c r="C187" s="1" t="str">
        <f>IF('2. Dateneingabe'!C189="","",'2. Dateneingabe'!C189)</f>
        <v/>
      </c>
      <c r="D187" s="1" t="str">
        <f>IF('2. Dateneingabe'!D189="","",'2. Dateneingabe'!D189)</f>
        <v/>
      </c>
      <c r="E187" s="1" t="str">
        <f>IF('2. Dateneingabe'!E189="","",'2. Dateneingabe'!E189)</f>
        <v/>
      </c>
      <c r="F187" s="1" t="str">
        <f>IF('2. Dateneingabe'!F189="","",'2. Dateneingabe'!F189)</f>
        <v/>
      </c>
      <c r="G187" s="1" t="str">
        <f>IF('2. Dateneingabe'!G189="","",'2. Dateneingabe'!G189)</f>
        <v/>
      </c>
      <c r="H187" s="1" t="str">
        <f>IF('2. Dateneingabe'!H189="","",'2. Dateneingabe'!H189)</f>
        <v/>
      </c>
      <c r="I187" s="1" t="str">
        <f>IF('2. Dateneingabe'!I189="","",'2. Dateneingabe'!I189)</f>
        <v/>
      </c>
      <c r="J187" s="1" t="str">
        <f>IF('2. Dateneingabe'!J189="","",'2. Dateneingabe'!J189)</f>
        <v/>
      </c>
      <c r="K187" s="30" t="str">
        <f>IF('2. Dateneingabe'!K189="","",'2. Dateneingabe'!K189)</f>
        <v/>
      </c>
      <c r="L187" s="30" t="str">
        <f>IF('2. Dateneingabe'!L189="","",'2. Dateneingabe'!L189)</f>
        <v/>
      </c>
      <c r="M187" s="30" t="str">
        <f>IF('2. Dateneingabe'!M189="","",'2. Dateneingabe'!M189)</f>
        <v/>
      </c>
      <c r="N187" s="30" t="str">
        <f>IF('2. Dateneingabe'!N189="","",'2. Dateneingabe'!N189)</f>
        <v/>
      </c>
      <c r="O187" s="55"/>
    </row>
    <row r="188" spans="2:15" x14ac:dyDescent="0.25">
      <c r="B188" s="1" t="str">
        <f>IF('2. Dateneingabe'!B190="","",'2. Dateneingabe'!B190)</f>
        <v/>
      </c>
      <c r="C188" s="1" t="str">
        <f>IF('2. Dateneingabe'!C190="","",'2. Dateneingabe'!C190)</f>
        <v/>
      </c>
      <c r="D188" s="1" t="str">
        <f>IF('2. Dateneingabe'!D190="","",'2. Dateneingabe'!D190)</f>
        <v/>
      </c>
      <c r="E188" s="1" t="str">
        <f>IF('2. Dateneingabe'!E190="","",'2. Dateneingabe'!E190)</f>
        <v/>
      </c>
      <c r="F188" s="1" t="str">
        <f>IF('2. Dateneingabe'!F190="","",'2. Dateneingabe'!F190)</f>
        <v/>
      </c>
      <c r="G188" s="11" t="str">
        <f>IF('2. Dateneingabe'!G190="","",'2. Dateneingabe'!G190)</f>
        <v/>
      </c>
      <c r="H188" s="11" t="str">
        <f>IF('2. Dateneingabe'!H190="","",'2. Dateneingabe'!H190)</f>
        <v/>
      </c>
      <c r="I188" s="11" t="str">
        <f>IF('2. Dateneingabe'!I190="","",'2. Dateneingabe'!I190)</f>
        <v/>
      </c>
      <c r="J188" s="11" t="str">
        <f>IF('2. Dateneingabe'!J190="","",'2. Dateneingabe'!J190)</f>
        <v/>
      </c>
      <c r="K188" s="55" t="str">
        <f>IF('2. Dateneingabe'!K190="","",'2. Dateneingabe'!K190)</f>
        <v/>
      </c>
      <c r="L188" s="55" t="str">
        <f>IF('2. Dateneingabe'!L190="","",'2. Dateneingabe'!L190)</f>
        <v/>
      </c>
      <c r="M188" s="55" t="str">
        <f>IF('2. Dateneingabe'!M190="","",'2. Dateneingabe'!M190)</f>
        <v/>
      </c>
      <c r="N188" s="55" t="str">
        <f>IF('2. Dateneingabe'!N190="","",'2. Dateneingabe'!N190)</f>
        <v/>
      </c>
      <c r="O188" s="55"/>
    </row>
    <row r="189" spans="2:15" x14ac:dyDescent="0.25">
      <c r="B189" s="1" t="str">
        <f>IF('2. Dateneingabe'!B191="","",'2. Dateneingabe'!B191)</f>
        <v/>
      </c>
      <c r="C189" s="1" t="str">
        <f>IF('2. Dateneingabe'!C191="","",'2. Dateneingabe'!C191)</f>
        <v/>
      </c>
      <c r="D189" s="1" t="str">
        <f>IF('2. Dateneingabe'!D191="","",'2. Dateneingabe'!D191)</f>
        <v/>
      </c>
      <c r="E189" s="1" t="str">
        <f>IF('2. Dateneingabe'!E191="","",'2. Dateneingabe'!E191)</f>
        <v/>
      </c>
      <c r="F189" s="1" t="str">
        <f>IF('2. Dateneingabe'!F191="","",'2. Dateneingabe'!F191)</f>
        <v/>
      </c>
      <c r="G189" s="1" t="str">
        <f>IF('2. Dateneingabe'!G191="","",'2. Dateneingabe'!G191)</f>
        <v/>
      </c>
      <c r="H189" s="1" t="str">
        <f>IF('2. Dateneingabe'!H191="","",'2. Dateneingabe'!H191)</f>
        <v/>
      </c>
      <c r="I189" s="1" t="str">
        <f>IF('2. Dateneingabe'!I191="","",'2. Dateneingabe'!I191)</f>
        <v/>
      </c>
      <c r="J189" s="1" t="str">
        <f>IF('2. Dateneingabe'!J191="","",'2. Dateneingabe'!J191)</f>
        <v/>
      </c>
      <c r="K189" s="1" t="str">
        <f>IF('2. Dateneingabe'!K191="","",'2. Dateneingabe'!K191)</f>
        <v/>
      </c>
      <c r="L189" s="1" t="str">
        <f>IF('2. Dateneingabe'!L191="","",'2. Dateneingabe'!L191)</f>
        <v/>
      </c>
      <c r="M189" s="1" t="str">
        <f>IF('2. Dateneingabe'!M191="","",'2. Dateneingabe'!M191)</f>
        <v/>
      </c>
      <c r="N189" s="1" t="str">
        <f>IF('2. Dateneingabe'!N191="","",'2. Dateneingabe'!N191)</f>
        <v/>
      </c>
    </row>
    <row r="190" spans="2:15" x14ac:dyDescent="0.25">
      <c r="B190" s="1" t="str">
        <f>IF('2. Dateneingabe'!B192="","",'2. Dateneingabe'!B192)</f>
        <v/>
      </c>
      <c r="C190" s="1" t="str">
        <f>IF('2. Dateneingabe'!C192="","",'2. Dateneingabe'!C192)</f>
        <v/>
      </c>
      <c r="D190" s="1" t="str">
        <f>IF('2. Dateneingabe'!D192="","",'2. Dateneingabe'!D192)</f>
        <v/>
      </c>
      <c r="E190" s="1" t="str">
        <f>IF('2. Dateneingabe'!E192="","",'2. Dateneingabe'!E192)</f>
        <v/>
      </c>
      <c r="F190" s="1" t="str">
        <f>IF('2. Dateneingabe'!F192="","",'2. Dateneingabe'!F192)</f>
        <v/>
      </c>
      <c r="G190" s="1" t="str">
        <f>IF('2. Dateneingabe'!G192="","",'2. Dateneingabe'!G192)</f>
        <v/>
      </c>
      <c r="H190" s="1" t="str">
        <f>IF('2. Dateneingabe'!H192="","",'2. Dateneingabe'!H192)</f>
        <v/>
      </c>
      <c r="I190" s="1" t="str">
        <f>IF('2. Dateneingabe'!I192="","",'2. Dateneingabe'!I192)</f>
        <v/>
      </c>
      <c r="J190" s="1" t="str">
        <f>IF('2. Dateneingabe'!J192="","",'2. Dateneingabe'!J192)</f>
        <v/>
      </c>
      <c r="K190" s="1" t="str">
        <f>IF('2. Dateneingabe'!K192="","",'2. Dateneingabe'!K192)</f>
        <v/>
      </c>
      <c r="L190" s="1" t="str">
        <f>IF('2. Dateneingabe'!L192="","",'2. Dateneingabe'!L192)</f>
        <v/>
      </c>
      <c r="M190" s="1" t="str">
        <f>IF('2. Dateneingabe'!M192="","",'2. Dateneingabe'!M192)</f>
        <v/>
      </c>
      <c r="N190" s="1" t="str">
        <f>IF('2. Dateneingabe'!N192="","",'2. Dateneingabe'!N192)</f>
        <v/>
      </c>
    </row>
    <row r="191" spans="2:15" x14ac:dyDescent="0.25">
      <c r="B191" s="1" t="str">
        <f>IF('2. Dateneingabe'!B185="","",'2. Dateneingabe'!B185)</f>
        <v/>
      </c>
      <c r="C191" s="1" t="str">
        <f>IF('2. Dateneingabe'!C185="","",'2. Dateneingabe'!C185)</f>
        <v/>
      </c>
      <c r="D191" s="1" t="str">
        <f>IF('2. Dateneingabe'!D185="","",'2. Dateneingabe'!D185)</f>
        <v/>
      </c>
      <c r="E191" s="1" t="str">
        <f>IF('2. Dateneingabe'!E185="","",'2. Dateneingabe'!E185)</f>
        <v/>
      </c>
      <c r="F191" s="1" t="str">
        <f>IF('2. Dateneingabe'!F185="","",'2. Dateneingabe'!F185)</f>
        <v/>
      </c>
      <c r="G191" s="1" t="str">
        <f>IF('2. Dateneingabe'!G185="","",'2. Dateneingabe'!G185)</f>
        <v/>
      </c>
      <c r="H191" s="1" t="str">
        <f>IF('2. Dateneingabe'!H185="","",'2. Dateneingabe'!H185)</f>
        <v/>
      </c>
      <c r="I191" s="1" t="str">
        <f>IF('2. Dateneingabe'!I185="","",'2. Dateneingabe'!I185)</f>
        <v/>
      </c>
      <c r="J191" s="1" t="str">
        <f>IF('2. Dateneingabe'!J185="","",'2. Dateneingabe'!J185)</f>
        <v/>
      </c>
      <c r="K191" s="1" t="str">
        <f>IF('2. Dateneingabe'!K185="","",'2. Dateneingabe'!K185)</f>
        <v/>
      </c>
      <c r="L191" s="1" t="str">
        <f>IF('2. Dateneingabe'!L185="","",'2. Dateneingabe'!L185)</f>
        <v/>
      </c>
      <c r="M191" s="1" t="str">
        <f>IF('2. Dateneingabe'!M185="","",'2. Dateneingabe'!M185)</f>
        <v/>
      </c>
      <c r="N191" s="1" t="str">
        <f>IF('2. Dateneingabe'!N185="","",'2. Dateneingabe'!N185)</f>
        <v/>
      </c>
    </row>
    <row r="192" spans="2:15" x14ac:dyDescent="0.25">
      <c r="B192" s="1" t="str">
        <f>IF('2. Dateneingabe'!B186="","",'2. Dateneingabe'!B186)</f>
        <v/>
      </c>
      <c r="C192" s="1" t="str">
        <f>IF('2. Dateneingabe'!C186="","",'2. Dateneingabe'!C186)</f>
        <v/>
      </c>
      <c r="D192" s="1" t="str">
        <f>IF('2. Dateneingabe'!D186="","",'2. Dateneingabe'!D186)</f>
        <v/>
      </c>
      <c r="E192" s="1" t="str">
        <f>IF('2. Dateneingabe'!E186="","",'2. Dateneingabe'!E186)</f>
        <v/>
      </c>
      <c r="F192" s="1" t="str">
        <f>IF('2. Dateneingabe'!F186="","",'2. Dateneingabe'!F186)</f>
        <v/>
      </c>
      <c r="G192" s="1" t="str">
        <f>IF('2. Dateneingabe'!G186="","",'2. Dateneingabe'!G186)</f>
        <v/>
      </c>
      <c r="H192" s="1" t="str">
        <f>IF('2. Dateneingabe'!H186="","",'2. Dateneingabe'!H186)</f>
        <v/>
      </c>
      <c r="I192" s="1" t="str">
        <f>IF('2. Dateneingabe'!I186="","",'2. Dateneingabe'!I186)</f>
        <v/>
      </c>
      <c r="J192" s="1" t="str">
        <f>IF('2. Dateneingabe'!J186="","",'2. Dateneingabe'!J186)</f>
        <v/>
      </c>
      <c r="K192" s="1" t="str">
        <f>IF('2. Dateneingabe'!K186="","",'2. Dateneingabe'!K186)</f>
        <v/>
      </c>
      <c r="L192" s="1" t="str">
        <f>IF('2. Dateneingabe'!L186="","",'2. Dateneingabe'!L186)</f>
        <v/>
      </c>
      <c r="M192" s="1" t="str">
        <f>IF('2. Dateneingabe'!M186="","",'2. Dateneingabe'!M186)</f>
        <v/>
      </c>
      <c r="N192" s="1" t="str">
        <f>IF('2. Dateneingabe'!N186="","",'2. Dateneingabe'!N186)</f>
        <v/>
      </c>
    </row>
    <row r="193" spans="2:20" x14ac:dyDescent="0.25">
      <c r="Q193" s="76"/>
      <c r="T193" s="76"/>
    </row>
    <row r="194" spans="2:20" x14ac:dyDescent="0.25">
      <c r="K194" s="57"/>
      <c r="L194" s="57"/>
      <c r="M194" s="57"/>
      <c r="N194" s="57"/>
    </row>
    <row r="203" spans="2:20" x14ac:dyDescent="0.25">
      <c r="I203" s="58"/>
    </row>
    <row r="204" spans="2:20" x14ac:dyDescent="0.25">
      <c r="D204" s="31"/>
    </row>
    <row r="205" spans="2:20" x14ac:dyDescent="0.25">
      <c r="D205" s="31"/>
    </row>
    <row r="207" spans="2:20" x14ac:dyDescent="0.25">
      <c r="B207" s="50"/>
    </row>
    <row r="208" spans="2:20" x14ac:dyDescent="0.25">
      <c r="D208" s="50"/>
      <c r="G208" s="50"/>
      <c r="K208" s="50"/>
      <c r="N208" s="50"/>
    </row>
    <row r="209" spans="2:7" x14ac:dyDescent="0.25">
      <c r="B209" s="50"/>
      <c r="G209" s="59"/>
    </row>
    <row r="210" spans="2:7" x14ac:dyDescent="0.25">
      <c r="G210" s="59"/>
    </row>
    <row r="211" spans="2:7" x14ac:dyDescent="0.25">
      <c r="G211" s="59"/>
    </row>
    <row r="212" spans="2:7" x14ac:dyDescent="0.25">
      <c r="G212" s="59"/>
    </row>
    <row r="213" spans="2:7" x14ac:dyDescent="0.25">
      <c r="B213" s="41"/>
      <c r="G213" s="59"/>
    </row>
    <row r="214" spans="2:7" x14ac:dyDescent="0.25">
      <c r="G214" s="59"/>
    </row>
    <row r="215" spans="2:7" x14ac:dyDescent="0.25">
      <c r="G215" s="59"/>
    </row>
    <row r="216" spans="2:7" x14ac:dyDescent="0.25">
      <c r="G216" s="59"/>
    </row>
    <row r="217" spans="2:7" x14ac:dyDescent="0.25">
      <c r="G217" s="59"/>
    </row>
    <row r="218" spans="2:7" x14ac:dyDescent="0.25">
      <c r="G218" s="59"/>
    </row>
    <row r="219" spans="2:7" x14ac:dyDescent="0.25">
      <c r="G219" s="59"/>
    </row>
    <row r="230" spans="7:7" x14ac:dyDescent="0.25">
      <c r="G230" s="41"/>
    </row>
  </sheetData>
  <sheetProtection algorithmName="SHA-512" hashValue="RrksQMp07wnGPkxD1uX52d4uwLJQKS3SYAY/DEUXSZCo+Oy8HIrIzlKgJg4yaYZfhgNltf6KH7IYjM4sWqzzpg==" saltValue="UQckmmwfVv8WVpVIjgSefg==" spinCount="100000" sheet="1" objects="1" scenarios="1" selectLockedCells="1" selectUnlockedCells="1"/>
  <mergeCells count="32">
    <mergeCell ref="C152:D152"/>
    <mergeCell ref="C153:D153"/>
    <mergeCell ref="C170:D170"/>
    <mergeCell ref="C169:D169"/>
    <mergeCell ref="C136:D136"/>
    <mergeCell ref="C66:D66"/>
    <mergeCell ref="C67:D67"/>
    <mergeCell ref="C84:D84"/>
    <mergeCell ref="C85:D85"/>
    <mergeCell ref="C100:D100"/>
    <mergeCell ref="C101:D101"/>
    <mergeCell ref="C102:D102"/>
    <mergeCell ref="C118:D118"/>
    <mergeCell ref="C119:D119"/>
    <mergeCell ref="C135:D135"/>
    <mergeCell ref="E60:F60"/>
    <mergeCell ref="C50:D50"/>
    <mergeCell ref="E51:F51"/>
    <mergeCell ref="E52:F52"/>
    <mergeCell ref="E53:F53"/>
    <mergeCell ref="E54:F54"/>
    <mergeCell ref="E55:F55"/>
    <mergeCell ref="E56:F56"/>
    <mergeCell ref="E57:F57"/>
    <mergeCell ref="E58:F58"/>
    <mergeCell ref="E59:F59"/>
    <mergeCell ref="E49:F49"/>
    <mergeCell ref="C15:D15"/>
    <mergeCell ref="C16:D16"/>
    <mergeCell ref="C32:D32"/>
    <mergeCell ref="C33:D33"/>
    <mergeCell ref="C49:D49"/>
  </mergeCells>
  <dataValidations count="3">
    <dataValidation allowBlank="1" showDropDown="1" showInputMessage="1" showErrorMessage="1" sqref="C125 C126:D126 C144" xr:uid="{11E3B553-07A9-6848-8F8B-824BB483D62B}"/>
    <dataValidation type="list" allowBlank="1" showInputMessage="1" showErrorMessage="1" sqref="C8" xr:uid="{227031B6-9E81-7A49-8BC1-95977C8C67AE}">
      <formula1>"bitte wählen, einmalig, kontinuierlich"</formula1>
    </dataValidation>
    <dataValidation type="list" allowBlank="1" showInputMessage="1" showErrorMessage="1" sqref="C172" xr:uid="{18CD7C8C-DA26-FE4A-A764-EA51B0005342}">
      <formula1>Werkstoff</formula1>
    </dataValidation>
  </dataValidations>
  <printOptions horizontalCentered="1" verticalCentered="1"/>
  <pageMargins left="0.25" right="0.25" top="0.75" bottom="0.75" header="0.3" footer="0.3"/>
  <pageSetup paperSize="9" scale="46" fitToHeight="6" orientation="landscape" horizontalDpi="4294967293" verticalDpi="4294967293" r:id="rId1"/>
  <headerFooter>
    <oddHeader>&amp;C&amp;"Calibri,Standard"&amp;K000000Datei: &amp;F</oddHeader>
    <oddFooter>&amp;L&amp;"Calibri,Standard"&amp;K000000&amp;D &amp;T&amp;C&amp;"Calibri,Standard"&amp;K000000ESTEM Version 1.0&amp;R&amp;"Calibri,Standard"&amp;K000000&amp;P / &amp;N</oddFooter>
  </headerFooter>
  <rowBreaks count="4" manualBreakCount="4">
    <brk id="46" max="13" man="1"/>
    <brk id="80" max="13" man="1"/>
    <brk id="115" max="13" man="1"/>
    <brk id="149"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30D17990-A729-D24D-8BEB-CCE3F5BCDCCD}">
          <x14:formula1>
            <xm:f>Emissionen_Werkstoff!$C$4:$C$500</xm:f>
          </x14:formula1>
          <xm:sqref>C17:C26 C34:C43 C139:C143 C120:C124 C160:C166</xm:sqref>
        </x14:dataValidation>
        <x14:dataValidation type="list" allowBlank="1" showInputMessage="1" showErrorMessage="1" xr:uid="{32E6C660-7D40-D34D-97AE-F00BDD3A3AD9}">
          <x14:formula1>
            <xm:f>Emissionen_Energieträger!$C$4:$C$120</xm:f>
          </x14:formula1>
          <xm:sqref>C68:C77 C178:C187</xm:sqref>
        </x14:dataValidation>
        <x14:dataValidation type="list" allowBlank="1" showInputMessage="1" showErrorMessage="1" xr:uid="{24C15DE4-A278-9148-B9B2-162628563DAA}">
          <x14:formula1>
            <xm:f>Emissionen_Energiebezug!$A$4:$A$20</xm:f>
          </x14:formula1>
          <xm:sqref>C103:C112</xm:sqref>
        </x14:dataValidation>
        <x14:dataValidation type="list" allowBlank="1" showInputMessage="1" showErrorMessage="1" xr:uid="{FCA4D86E-5B7D-7843-93AA-2836DE2E0F39}">
          <x14:formula1>
            <xm:f>Emissionen_Treibhausgas!$A$4:$A$30</xm:f>
          </x14:formula1>
          <xm:sqref>C86:C95</xm:sqref>
        </x14:dataValidation>
        <x14:dataValidation type="list" allowBlank="1" showInputMessage="1" showErrorMessage="1" xr:uid="{482042A0-424D-5E47-AF0C-C7FB29A23620}">
          <x14:formula1>
            <xm:f>Emi_Ent_Betriebliche_Abfälle!$A$4:$A$30</xm:f>
          </x14:formula1>
          <xm:sqref>C167:C171 C127:C131 C146:C152</xm:sqref>
        </x14:dataValidation>
        <x14:dataValidation type="list" allowBlank="1" showInputMessage="1" showErrorMessage="1" xr:uid="{88AD641C-1B37-3E42-8654-C2897557BDDC}">
          <x14:formula1>
            <xm:f>Emissionen_Investitionsgüter!$A$4:$A$100</xm:f>
          </x14:formula1>
          <xm:sqref>C51:C60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F63C-8FBF-6D46-BFE7-AA4BEFAA2705}">
  <sheetPr>
    <tabColor theme="1" tint="0.499984740745262"/>
  </sheetPr>
  <dimension ref="B1:B5"/>
  <sheetViews>
    <sheetView showGridLines="0" showRowColHeaders="0" topLeftCell="A5" zoomScale="70" zoomScaleNormal="70" workbookViewId="0">
      <selection activeCell="B2" sqref="B2"/>
    </sheetView>
  </sheetViews>
  <sheetFormatPr baseColWidth="10" defaultColWidth="10.77734375" defaultRowHeight="13.8" x14ac:dyDescent="0.25"/>
  <cols>
    <col min="1" max="1" width="3.33203125" style="1" customWidth="1"/>
    <col min="2" max="2" width="142.6640625" style="1" customWidth="1"/>
    <col min="3" max="16384" width="10.77734375" style="1"/>
  </cols>
  <sheetData>
    <row r="1" spans="2:2" ht="13.95" customHeight="1" x14ac:dyDescent="0.25"/>
    <row r="2" spans="2:2" ht="30" x14ac:dyDescent="0.25">
      <c r="B2" s="234" t="s">
        <v>503</v>
      </c>
    </row>
    <row r="3" spans="2:2" ht="179.25" customHeight="1" x14ac:dyDescent="0.25">
      <c r="B3" s="134" t="s">
        <v>551</v>
      </c>
    </row>
    <row r="4" spans="2:2" ht="81" customHeight="1" x14ac:dyDescent="0.25"/>
    <row r="5" spans="2:2" ht="295.05" customHeight="1" x14ac:dyDescent="0.25">
      <c r="B5" s="127" t="s">
        <v>552</v>
      </c>
    </row>
  </sheetData>
  <sheetProtection selectLockedCells="1" selectUnlockedCells="1"/>
  <pageMargins left="0.7" right="0.7" top="0.78740157499999996" bottom="0.78740157499999996"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465A-EADD-FF4C-A2A5-97F5C94BD985}">
  <sheetPr>
    <tabColor theme="0" tint="-0.249977111117893"/>
  </sheetPr>
  <dimension ref="A1:I504"/>
  <sheetViews>
    <sheetView showGridLines="0" zoomScale="70" zoomScaleNormal="70" workbookViewId="0">
      <selection sqref="A1:I1"/>
    </sheetView>
  </sheetViews>
  <sheetFormatPr baseColWidth="10" defaultColWidth="11.44140625" defaultRowHeight="13.8" x14ac:dyDescent="0.25"/>
  <cols>
    <col min="1" max="1" width="30.77734375" style="4" customWidth="1"/>
    <col min="2" max="2" width="36.77734375" style="4" customWidth="1"/>
    <col min="3" max="3" width="33.109375" style="1" customWidth="1"/>
    <col min="4" max="5" width="20.77734375" style="4" customWidth="1"/>
    <col min="6" max="6" width="20.77734375" style="1" customWidth="1"/>
    <col min="7" max="7" width="20.77734375" style="4" customWidth="1"/>
    <col min="8" max="8" width="11.44140625" style="5" customWidth="1"/>
    <col min="9" max="9" width="53" style="1" customWidth="1"/>
    <col min="10" max="16384" width="11.44140625" style="1"/>
  </cols>
  <sheetData>
    <row r="1" spans="1:9" s="6" customFormat="1" ht="37.950000000000003" customHeight="1" x14ac:dyDescent="0.5">
      <c r="A1" s="252" t="s">
        <v>585</v>
      </c>
      <c r="B1" s="252"/>
      <c r="C1" s="252"/>
      <c r="D1" s="252"/>
      <c r="E1" s="252"/>
      <c r="F1" s="252"/>
      <c r="G1" s="252"/>
      <c r="H1" s="252"/>
      <c r="I1" s="252"/>
    </row>
    <row r="2" spans="1:9" s="11" customFormat="1" x14ac:dyDescent="0.25">
      <c r="A2" s="7" t="s">
        <v>31</v>
      </c>
      <c r="B2" s="8"/>
      <c r="C2" s="9"/>
      <c r="D2" s="10"/>
      <c r="E2" s="10"/>
      <c r="G2" s="10"/>
      <c r="H2" s="12"/>
    </row>
    <row r="3" spans="1:9" s="13" customFormat="1" ht="52.8" thickBot="1" x14ac:dyDescent="0.35">
      <c r="A3" s="16" t="s">
        <v>417</v>
      </c>
      <c r="B3" s="16" t="s">
        <v>418</v>
      </c>
      <c r="C3" s="16" t="s">
        <v>505</v>
      </c>
      <c r="D3" s="16" t="s">
        <v>419</v>
      </c>
      <c r="E3" s="16" t="s">
        <v>420</v>
      </c>
      <c r="F3" s="16" t="s">
        <v>421</v>
      </c>
      <c r="G3" s="16" t="s">
        <v>32</v>
      </c>
      <c r="H3" s="16" t="s">
        <v>24</v>
      </c>
      <c r="I3" s="16" t="s">
        <v>97</v>
      </c>
    </row>
    <row r="4" spans="1:9" s="14" customFormat="1" ht="28.05" customHeight="1" thickBot="1" x14ac:dyDescent="0.35">
      <c r="A4" s="141" t="s">
        <v>37</v>
      </c>
      <c r="B4" s="141" t="s">
        <v>38</v>
      </c>
      <c r="C4" s="142" t="str">
        <f t="shared" ref="C4:C67" si="0">IF(AND(A4="",B4=""),"zzz - zu ergänzen",IF(A4&lt;&gt;"",A4,B4))</f>
        <v>1,2-Dichlorethan</v>
      </c>
      <c r="D4" s="143">
        <v>0.97430000000000005</v>
      </c>
      <c r="E4" s="143">
        <v>1.71</v>
      </c>
      <c r="F4" s="144">
        <f t="shared" ref="F4:F67" si="1">IF(D4&lt;&gt;"",D4,E4)</f>
        <v>0.97430000000000005</v>
      </c>
      <c r="G4" s="147"/>
      <c r="H4" s="146" t="s">
        <v>79</v>
      </c>
      <c r="I4" s="141"/>
    </row>
    <row r="5" spans="1:9" s="14" customFormat="1" ht="27" customHeight="1" thickBot="1" x14ac:dyDescent="0.35">
      <c r="A5" s="141" t="s">
        <v>43</v>
      </c>
      <c r="B5" s="141" t="s">
        <v>44</v>
      </c>
      <c r="C5" s="142" t="str">
        <f t="shared" si="0"/>
        <v>1,3-Butadien</v>
      </c>
      <c r="D5" s="143">
        <v>1.20401</v>
      </c>
      <c r="E5" s="148">
        <v>1.66</v>
      </c>
      <c r="F5" s="144">
        <f t="shared" si="1"/>
        <v>1.20401</v>
      </c>
      <c r="G5" s="145"/>
      <c r="H5" s="146" t="s">
        <v>79</v>
      </c>
      <c r="I5" s="141"/>
    </row>
    <row r="6" spans="1:9" s="14" customFormat="1" ht="27" customHeight="1" thickBot="1" x14ac:dyDescent="0.35">
      <c r="A6" s="141" t="s">
        <v>47</v>
      </c>
      <c r="B6" s="141" t="s">
        <v>48</v>
      </c>
      <c r="C6" s="142" t="str">
        <f t="shared" si="0"/>
        <v>1-Butanol</v>
      </c>
      <c r="D6" s="143">
        <v>3.2640799999999999</v>
      </c>
      <c r="E6" s="143">
        <v>43234</v>
      </c>
      <c r="F6" s="144">
        <f t="shared" si="1"/>
        <v>3.2640799999999999</v>
      </c>
      <c r="G6" s="145"/>
      <c r="H6" s="146" t="s">
        <v>79</v>
      </c>
      <c r="I6" s="141"/>
    </row>
    <row r="7" spans="1:9" s="14" customFormat="1" ht="27" customHeight="1" thickBot="1" x14ac:dyDescent="0.35">
      <c r="A7" s="141" t="s">
        <v>51</v>
      </c>
      <c r="B7" s="141" t="s">
        <v>52</v>
      </c>
      <c r="C7" s="142" t="str">
        <f t="shared" si="0"/>
        <v>Acetylen</v>
      </c>
      <c r="D7" s="143">
        <v>2.9893200000000002</v>
      </c>
      <c r="E7" s="149">
        <v>2.0299999999999998</v>
      </c>
      <c r="F7" s="144">
        <f t="shared" si="1"/>
        <v>2.9893200000000002</v>
      </c>
      <c r="G7" s="145"/>
      <c r="H7" s="146" t="s">
        <v>79</v>
      </c>
      <c r="I7" s="141"/>
    </row>
    <row r="8" spans="1:9" s="14" customFormat="1" ht="27" customHeight="1" thickBot="1" x14ac:dyDescent="0.35">
      <c r="A8" s="141" t="s">
        <v>55</v>
      </c>
      <c r="B8" s="141"/>
      <c r="C8" s="142" t="str">
        <f t="shared" si="0"/>
        <v>Adipinsäure</v>
      </c>
      <c r="D8" s="143">
        <v>13.20309</v>
      </c>
      <c r="E8" s="143"/>
      <c r="F8" s="144">
        <f t="shared" si="1"/>
        <v>13.20309</v>
      </c>
      <c r="G8" s="147"/>
      <c r="H8" s="146" t="s">
        <v>79</v>
      </c>
      <c r="I8" s="141"/>
    </row>
    <row r="9" spans="1:9" s="14" customFormat="1" ht="27" customHeight="1" thickBot="1" x14ac:dyDescent="0.35">
      <c r="A9" s="141" t="s">
        <v>58</v>
      </c>
      <c r="B9" s="141" t="s">
        <v>58</v>
      </c>
      <c r="C9" s="142" t="str">
        <f t="shared" si="0"/>
        <v>Altpapierstoff</v>
      </c>
      <c r="D9" s="143">
        <v>0.86495999999999995</v>
      </c>
      <c r="E9" s="149">
        <v>0.54600000000000004</v>
      </c>
      <c r="F9" s="144">
        <f t="shared" si="1"/>
        <v>0.86495999999999995</v>
      </c>
      <c r="G9" s="145"/>
      <c r="H9" s="146" t="s">
        <v>79</v>
      </c>
      <c r="I9" s="141"/>
    </row>
    <row r="10" spans="1:9" s="14" customFormat="1" ht="27" customHeight="1" thickBot="1" x14ac:dyDescent="0.35">
      <c r="A10" s="141" t="s">
        <v>61</v>
      </c>
      <c r="B10" s="141" t="s">
        <v>61</v>
      </c>
      <c r="C10" s="142" t="str">
        <f t="shared" si="0"/>
        <v>Aluminium, Gusslegierung</v>
      </c>
      <c r="D10" s="143">
        <v>5.7116800000000003</v>
      </c>
      <c r="E10" s="143">
        <v>5.3979999999999997</v>
      </c>
      <c r="F10" s="144">
        <f t="shared" si="1"/>
        <v>5.7116800000000003</v>
      </c>
      <c r="G10" s="145"/>
      <c r="H10" s="146" t="s">
        <v>79</v>
      </c>
      <c r="I10" s="141"/>
    </row>
    <row r="11" spans="1:9" s="14" customFormat="1" ht="27" customHeight="1" thickBot="1" x14ac:dyDescent="0.35">
      <c r="A11" s="141" t="s">
        <v>63</v>
      </c>
      <c r="B11" s="141" t="s">
        <v>63</v>
      </c>
      <c r="C11" s="142" t="str">
        <f t="shared" si="0"/>
        <v>Aluminium, Knetlegierung</v>
      </c>
      <c r="D11" s="143">
        <v>13.922689999999999</v>
      </c>
      <c r="E11" s="148">
        <v>8.48</v>
      </c>
      <c r="F11" s="144">
        <f t="shared" si="1"/>
        <v>13.922689999999999</v>
      </c>
      <c r="G11" s="145"/>
      <c r="H11" s="146" t="s">
        <v>79</v>
      </c>
      <c r="I11" s="141"/>
    </row>
    <row r="12" spans="1:9" s="14" customFormat="1" ht="27" customHeight="1" thickBot="1" x14ac:dyDescent="0.35">
      <c r="A12" s="141" t="s">
        <v>65</v>
      </c>
      <c r="B12" s="141" t="s">
        <v>66</v>
      </c>
      <c r="C12" s="142" t="str">
        <f t="shared" si="0"/>
        <v>Aluminium, primär</v>
      </c>
      <c r="D12" s="143">
        <v>10.00511</v>
      </c>
      <c r="E12" s="143">
        <v>12</v>
      </c>
      <c r="F12" s="144">
        <f t="shared" si="1"/>
        <v>10.00511</v>
      </c>
      <c r="G12" s="147"/>
      <c r="H12" s="146" t="s">
        <v>79</v>
      </c>
      <c r="I12" s="141"/>
    </row>
    <row r="13" spans="1:9" s="14" customFormat="1" ht="27" customHeight="1" thickBot="1" x14ac:dyDescent="0.35">
      <c r="A13" s="141" t="s">
        <v>68</v>
      </c>
      <c r="B13" s="141" t="s">
        <v>68</v>
      </c>
      <c r="C13" s="142" t="str">
        <f t="shared" si="0"/>
        <v>Aluminium, sekundär</v>
      </c>
      <c r="D13" s="143">
        <v>0.51729999999999998</v>
      </c>
      <c r="E13" s="143">
        <v>1.036</v>
      </c>
      <c r="F13" s="144">
        <f t="shared" si="1"/>
        <v>0.51729999999999998</v>
      </c>
      <c r="G13" s="145"/>
      <c r="H13" s="146" t="s">
        <v>79</v>
      </c>
      <c r="I13" s="141"/>
    </row>
    <row r="14" spans="1:9" s="14" customFormat="1" ht="27" customHeight="1" thickBot="1" x14ac:dyDescent="0.35">
      <c r="A14" s="141" t="s">
        <v>70</v>
      </c>
      <c r="B14" s="141"/>
      <c r="C14" s="142" t="str">
        <f t="shared" si="0"/>
        <v>Aluminiumblech, primär</v>
      </c>
      <c r="D14" s="143">
        <v>10.65306</v>
      </c>
      <c r="E14" s="143"/>
      <c r="F14" s="144">
        <f t="shared" si="1"/>
        <v>10.65306</v>
      </c>
      <c r="G14" s="145"/>
      <c r="H14" s="146" t="s">
        <v>79</v>
      </c>
      <c r="I14" s="141"/>
    </row>
    <row r="15" spans="1:9" s="14" customFormat="1" ht="27" customHeight="1" thickBot="1" x14ac:dyDescent="0.35">
      <c r="A15" s="141" t="s">
        <v>72</v>
      </c>
      <c r="B15" s="141"/>
      <c r="C15" s="142" t="str">
        <f t="shared" si="0"/>
        <v>Aluminiumblech, sekundär</v>
      </c>
      <c r="D15" s="143">
        <v>1.1652499999999999</v>
      </c>
      <c r="E15" s="143"/>
      <c r="F15" s="144">
        <f t="shared" si="1"/>
        <v>1.1652499999999999</v>
      </c>
      <c r="G15" s="145"/>
      <c r="H15" s="146" t="s">
        <v>79</v>
      </c>
      <c r="I15" s="141"/>
    </row>
    <row r="16" spans="1:9" s="14" customFormat="1" ht="27" customHeight="1" thickBot="1" x14ac:dyDescent="0.35">
      <c r="A16" s="141" t="s">
        <v>74</v>
      </c>
      <c r="B16" s="141"/>
      <c r="C16" s="142" t="str">
        <f t="shared" si="0"/>
        <v>Alumiumhydroxid</v>
      </c>
      <c r="D16" s="143">
        <v>1.0118400000000001</v>
      </c>
      <c r="E16" s="143"/>
      <c r="F16" s="144">
        <f t="shared" si="1"/>
        <v>1.0118400000000001</v>
      </c>
      <c r="G16" s="147"/>
      <c r="H16" s="146" t="s">
        <v>79</v>
      </c>
      <c r="I16" s="141"/>
    </row>
    <row r="17" spans="1:9" s="14" customFormat="1" ht="27" customHeight="1" thickBot="1" x14ac:dyDescent="0.35">
      <c r="A17" s="141" t="s">
        <v>76</v>
      </c>
      <c r="B17" s="141"/>
      <c r="C17" s="142" t="str">
        <f t="shared" si="0"/>
        <v>Ameisensäure</v>
      </c>
      <c r="D17" s="143">
        <v>2.2922099999999999</v>
      </c>
      <c r="E17" s="148"/>
      <c r="F17" s="144">
        <f t="shared" si="1"/>
        <v>2.2922099999999999</v>
      </c>
      <c r="G17" s="145"/>
      <c r="H17" s="146" t="s">
        <v>79</v>
      </c>
      <c r="I17" s="141"/>
    </row>
    <row r="18" spans="1:9" s="14" customFormat="1" ht="27" customHeight="1" thickBot="1" x14ac:dyDescent="0.35">
      <c r="A18" s="141" t="s">
        <v>77</v>
      </c>
      <c r="B18" s="141" t="s">
        <v>78</v>
      </c>
      <c r="C18" s="142" t="str">
        <f t="shared" si="0"/>
        <v>Amin (Trimethylamin)</v>
      </c>
      <c r="D18" s="143">
        <v>2.3679800000000002</v>
      </c>
      <c r="E18" s="143">
        <v>2.3610000000000002</v>
      </c>
      <c r="F18" s="144">
        <f t="shared" si="1"/>
        <v>2.3679800000000002</v>
      </c>
      <c r="G18" s="145"/>
      <c r="H18" s="146" t="s">
        <v>79</v>
      </c>
      <c r="I18" s="141"/>
    </row>
    <row r="19" spans="1:9" s="14" customFormat="1" ht="27" customHeight="1" thickBot="1" x14ac:dyDescent="0.35">
      <c r="A19" s="141"/>
      <c r="B19" s="141" t="s">
        <v>504</v>
      </c>
      <c r="C19" s="142" t="str">
        <f t="shared" si="0"/>
        <v>Ammonia</v>
      </c>
      <c r="D19" s="143"/>
      <c r="E19" s="143">
        <v>2.3925749999999999</v>
      </c>
      <c r="F19" s="144">
        <f t="shared" si="1"/>
        <v>2.3925749999999999</v>
      </c>
      <c r="G19" s="145"/>
      <c r="H19" s="146" t="s">
        <v>79</v>
      </c>
      <c r="I19" s="141"/>
    </row>
    <row r="20" spans="1:9" s="14" customFormat="1" ht="27" customHeight="1" thickBot="1" x14ac:dyDescent="0.35">
      <c r="A20" s="141" t="s">
        <v>80</v>
      </c>
      <c r="B20" s="141" t="s">
        <v>80</v>
      </c>
      <c r="C20" s="142" t="str">
        <f t="shared" si="0"/>
        <v>Ammoniak</v>
      </c>
      <c r="D20" s="143">
        <v>2.7295500000000001</v>
      </c>
      <c r="E20" s="143">
        <v>2.0169999999999999</v>
      </c>
      <c r="F20" s="144">
        <f t="shared" si="1"/>
        <v>2.7295500000000001</v>
      </c>
      <c r="G20" s="145"/>
      <c r="H20" s="146" t="s">
        <v>79</v>
      </c>
      <c r="I20" s="141"/>
    </row>
    <row r="21" spans="1:9" s="14" customFormat="1" ht="27" customHeight="1" thickBot="1" x14ac:dyDescent="0.35">
      <c r="A21" s="141" t="s">
        <v>81</v>
      </c>
      <c r="B21" s="141"/>
      <c r="C21" s="142" t="str">
        <f t="shared" si="0"/>
        <v>Anilin</v>
      </c>
      <c r="D21" s="143">
        <v>3.3543699999999999</v>
      </c>
      <c r="E21" s="143"/>
      <c r="F21" s="144">
        <f t="shared" si="1"/>
        <v>3.3543699999999999</v>
      </c>
      <c r="G21" s="147"/>
      <c r="H21" s="146" t="s">
        <v>79</v>
      </c>
      <c r="I21" s="141"/>
    </row>
    <row r="22" spans="1:9" s="14" customFormat="1" ht="27" customHeight="1" thickBot="1" x14ac:dyDescent="0.35">
      <c r="A22" s="141" t="s">
        <v>82</v>
      </c>
      <c r="B22" s="141"/>
      <c r="C22" s="142" t="str">
        <f t="shared" si="0"/>
        <v>Antimon</v>
      </c>
      <c r="D22" s="143">
        <v>8.5151900000000005</v>
      </c>
      <c r="E22" s="143"/>
      <c r="F22" s="144">
        <f t="shared" si="1"/>
        <v>8.5151900000000005</v>
      </c>
      <c r="G22" s="145"/>
      <c r="H22" s="146" t="s">
        <v>79</v>
      </c>
      <c r="I22" s="141"/>
    </row>
    <row r="23" spans="1:9" s="14" customFormat="1" ht="27" customHeight="1" thickBot="1" x14ac:dyDescent="0.35">
      <c r="A23" s="141" t="s">
        <v>83</v>
      </c>
      <c r="B23" s="141" t="s">
        <v>84</v>
      </c>
      <c r="C23" s="142" t="str">
        <f t="shared" si="0"/>
        <v>Argon, Prozessgas</v>
      </c>
      <c r="D23" s="143">
        <v>1.37303</v>
      </c>
      <c r="E23" s="143">
        <v>7.0199999999999999E-2</v>
      </c>
      <c r="F23" s="144">
        <f t="shared" si="1"/>
        <v>1.37303</v>
      </c>
      <c r="G23" s="145"/>
      <c r="H23" s="146" t="s">
        <v>79</v>
      </c>
      <c r="I23" s="141"/>
    </row>
    <row r="24" spans="1:9" s="14" customFormat="1" ht="27" customHeight="1" thickBot="1" x14ac:dyDescent="0.35">
      <c r="A24" s="141"/>
      <c r="B24" s="141" t="s">
        <v>86</v>
      </c>
      <c r="C24" s="142" t="str">
        <f t="shared" si="0"/>
        <v>Asphalt</v>
      </c>
      <c r="D24" s="143"/>
      <c r="E24" s="143">
        <v>0.19700000000000001</v>
      </c>
      <c r="F24" s="144">
        <f t="shared" si="1"/>
        <v>0.19700000000000001</v>
      </c>
      <c r="G24" s="145"/>
      <c r="H24" s="146" t="s">
        <v>79</v>
      </c>
      <c r="I24" s="141"/>
    </row>
    <row r="25" spans="1:9" s="14" customFormat="1" ht="27" customHeight="1" thickBot="1" x14ac:dyDescent="0.35">
      <c r="A25" s="141"/>
      <c r="B25" s="141" t="s">
        <v>87</v>
      </c>
      <c r="C25" s="142" t="str">
        <f t="shared" si="0"/>
        <v>Aufbereitung Tonerde-DE-2020</v>
      </c>
      <c r="D25" s="143"/>
      <c r="E25" s="143">
        <v>1.1599999999999999</v>
      </c>
      <c r="F25" s="144">
        <f t="shared" si="1"/>
        <v>1.1599999999999999</v>
      </c>
      <c r="G25" s="145"/>
      <c r="H25" s="146" t="s">
        <v>79</v>
      </c>
      <c r="I25" s="141"/>
    </row>
    <row r="26" spans="1:9" s="14" customFormat="1" ht="27" customHeight="1" thickBot="1" x14ac:dyDescent="0.35">
      <c r="A26" s="141" t="s">
        <v>88</v>
      </c>
      <c r="B26" s="141" t="s">
        <v>88</v>
      </c>
      <c r="C26" s="142" t="str">
        <f t="shared" si="0"/>
        <v>Barit (Schwerspat)</v>
      </c>
      <c r="D26" s="143">
        <v>9.6299999999999997E-2</v>
      </c>
      <c r="E26" s="143">
        <v>0.182</v>
      </c>
      <c r="F26" s="144">
        <f t="shared" si="1"/>
        <v>9.6299999999999997E-2</v>
      </c>
      <c r="G26" s="147"/>
      <c r="H26" s="146" t="s">
        <v>79</v>
      </c>
      <c r="I26" s="141"/>
    </row>
    <row r="27" spans="1:9" s="14" customFormat="1" ht="27" customHeight="1" thickBot="1" x14ac:dyDescent="0.35">
      <c r="A27" s="141" t="s">
        <v>89</v>
      </c>
      <c r="B27" s="141" t="s">
        <v>89</v>
      </c>
      <c r="C27" s="142" t="str">
        <f t="shared" si="0"/>
        <v>Bariumkarbonat</v>
      </c>
      <c r="D27" s="143">
        <v>1.15126</v>
      </c>
      <c r="E27" s="143">
        <v>1.1100000000000001</v>
      </c>
      <c r="F27" s="144">
        <f t="shared" si="1"/>
        <v>1.15126</v>
      </c>
      <c r="G27" s="145"/>
      <c r="H27" s="146" t="s">
        <v>79</v>
      </c>
      <c r="I27" s="141"/>
    </row>
    <row r="28" spans="1:9" s="14" customFormat="1" ht="27" customHeight="1" thickBot="1" x14ac:dyDescent="0.35">
      <c r="A28" s="141" t="s">
        <v>90</v>
      </c>
      <c r="B28" s="141" t="s">
        <v>90</v>
      </c>
      <c r="C28" s="142" t="str">
        <f t="shared" si="0"/>
        <v>Baumwollgewebe</v>
      </c>
      <c r="D28" s="143">
        <v>11.10055</v>
      </c>
      <c r="E28" s="143">
        <v>26</v>
      </c>
      <c r="F28" s="144">
        <f t="shared" si="1"/>
        <v>11.10055</v>
      </c>
      <c r="G28" s="145"/>
      <c r="H28" s="146" t="s">
        <v>79</v>
      </c>
      <c r="I28" s="141"/>
    </row>
    <row r="29" spans="1:9" s="14" customFormat="1" ht="27" customHeight="1" thickBot="1" x14ac:dyDescent="0.35">
      <c r="A29" s="141" t="s">
        <v>91</v>
      </c>
      <c r="B29" s="141" t="s">
        <v>91</v>
      </c>
      <c r="C29" s="142" t="str">
        <f t="shared" si="0"/>
        <v>Bauxit</v>
      </c>
      <c r="D29" s="143">
        <v>2.6849999999999999E-2</v>
      </c>
      <c r="E29" s="143">
        <v>7.4700000000000001E-3</v>
      </c>
      <c r="F29" s="144">
        <f t="shared" si="1"/>
        <v>2.6849999999999999E-2</v>
      </c>
      <c r="G29" s="145"/>
      <c r="H29" s="146" t="s">
        <v>79</v>
      </c>
      <c r="I29" s="141"/>
    </row>
    <row r="30" spans="1:9" s="14" customFormat="1" ht="27" customHeight="1" thickBot="1" x14ac:dyDescent="0.35">
      <c r="A30" s="141" t="s">
        <v>92</v>
      </c>
      <c r="B30" s="141" t="s">
        <v>92</v>
      </c>
      <c r="C30" s="142" t="str">
        <f t="shared" si="0"/>
        <v>Bentonit</v>
      </c>
      <c r="D30" s="143">
        <v>4.7219999999999998E-2</v>
      </c>
      <c r="E30" s="143">
        <v>2.52E-2</v>
      </c>
      <c r="F30" s="144">
        <f t="shared" si="1"/>
        <v>4.7219999999999998E-2</v>
      </c>
      <c r="G30" s="145"/>
      <c r="H30" s="146" t="s">
        <v>79</v>
      </c>
      <c r="I30" s="141"/>
    </row>
    <row r="31" spans="1:9" s="14" customFormat="1" ht="27" customHeight="1" thickBot="1" x14ac:dyDescent="0.35">
      <c r="A31" s="141"/>
      <c r="B31" s="141" t="s">
        <v>93</v>
      </c>
      <c r="C31" s="142" t="str">
        <f t="shared" si="0"/>
        <v>benzene</v>
      </c>
      <c r="D31" s="143"/>
      <c r="E31" s="143">
        <v>1.763647</v>
      </c>
      <c r="F31" s="144">
        <f t="shared" si="1"/>
        <v>1.763647</v>
      </c>
      <c r="G31" s="147"/>
      <c r="H31" s="146" t="s">
        <v>79</v>
      </c>
      <c r="I31" s="141"/>
    </row>
    <row r="32" spans="1:9" s="14" customFormat="1" ht="27" customHeight="1" thickBot="1" x14ac:dyDescent="0.35">
      <c r="A32" s="141" t="s">
        <v>94</v>
      </c>
      <c r="B32" s="141" t="s">
        <v>95</v>
      </c>
      <c r="C32" s="142" t="str">
        <f t="shared" si="0"/>
        <v>Benzol</v>
      </c>
      <c r="D32" s="143">
        <v>1.95207</v>
      </c>
      <c r="E32" s="143">
        <v>2.0299999999999998</v>
      </c>
      <c r="F32" s="144">
        <f t="shared" si="1"/>
        <v>1.95207</v>
      </c>
      <c r="G32" s="145"/>
      <c r="H32" s="146" t="s">
        <v>79</v>
      </c>
      <c r="I32" s="141"/>
    </row>
    <row r="33" spans="1:9" s="14" customFormat="1" ht="27" customHeight="1" thickBot="1" x14ac:dyDescent="0.35">
      <c r="A33" s="141" t="s">
        <v>98</v>
      </c>
      <c r="B33" s="141" t="s">
        <v>98</v>
      </c>
      <c r="C33" s="142" t="str">
        <f t="shared" si="0"/>
        <v>Beton</v>
      </c>
      <c r="D33" s="143">
        <v>6.1210000000000001E-2</v>
      </c>
      <c r="E33" s="150" t="s">
        <v>99</v>
      </c>
      <c r="F33" s="144">
        <f t="shared" si="1"/>
        <v>6.1210000000000001E-2</v>
      </c>
      <c r="G33" s="145"/>
      <c r="H33" s="146" t="s">
        <v>79</v>
      </c>
      <c r="I33" s="141"/>
    </row>
    <row r="34" spans="1:9" s="14" customFormat="1" ht="27" customHeight="1" thickBot="1" x14ac:dyDescent="0.35">
      <c r="A34" s="141" t="s">
        <v>101</v>
      </c>
      <c r="B34" s="141" t="s">
        <v>101</v>
      </c>
      <c r="C34" s="142" t="str">
        <f t="shared" si="0"/>
        <v>Bimsstein</v>
      </c>
      <c r="D34" s="143">
        <v>8.2299999999999995E-3</v>
      </c>
      <c r="E34" s="148">
        <v>6.2299999999999996E-4</v>
      </c>
      <c r="F34" s="144">
        <f t="shared" si="1"/>
        <v>8.2299999999999995E-3</v>
      </c>
      <c r="G34" s="145"/>
      <c r="H34" s="146" t="s">
        <v>79</v>
      </c>
      <c r="I34" s="141"/>
    </row>
    <row r="35" spans="1:9" s="14" customFormat="1" ht="27" customHeight="1" thickBot="1" x14ac:dyDescent="0.35">
      <c r="A35" s="141" t="s">
        <v>102</v>
      </c>
      <c r="B35" s="141" t="s">
        <v>102</v>
      </c>
      <c r="C35" s="142" t="str">
        <f t="shared" si="0"/>
        <v>Bitumen</v>
      </c>
      <c r="D35" s="143">
        <v>0.32513999999999998</v>
      </c>
      <c r="E35" s="143">
        <v>0.36099999999999999</v>
      </c>
      <c r="F35" s="144">
        <f t="shared" si="1"/>
        <v>0.32513999999999998</v>
      </c>
      <c r="G35" s="147"/>
      <c r="H35" s="146" t="s">
        <v>79</v>
      </c>
      <c r="I35" s="141"/>
    </row>
    <row r="36" spans="1:9" s="14" customFormat="1" ht="27" customHeight="1" thickBot="1" x14ac:dyDescent="0.35">
      <c r="A36" s="141" t="s">
        <v>103</v>
      </c>
      <c r="B36" s="141" t="s">
        <v>103</v>
      </c>
      <c r="C36" s="142" t="str">
        <f t="shared" si="0"/>
        <v>Blei</v>
      </c>
      <c r="D36" s="143">
        <v>1.3627499999999999</v>
      </c>
      <c r="E36" s="148">
        <v>2.0539999999999998</v>
      </c>
      <c r="F36" s="144">
        <f t="shared" si="1"/>
        <v>1.3627499999999999</v>
      </c>
      <c r="G36" s="145"/>
      <c r="H36" s="146" t="s">
        <v>79</v>
      </c>
      <c r="I36" s="141"/>
    </row>
    <row r="37" spans="1:9" s="14" customFormat="1" ht="27" customHeight="1" thickBot="1" x14ac:dyDescent="0.35">
      <c r="A37" s="141" t="s">
        <v>104</v>
      </c>
      <c r="B37" s="141" t="s">
        <v>105</v>
      </c>
      <c r="C37" s="142" t="str">
        <f t="shared" si="0"/>
        <v>Blei, sekundär</v>
      </c>
      <c r="D37" s="143">
        <v>0.50148000000000004</v>
      </c>
      <c r="E37" s="143">
        <v>8.7800000000000003E-2</v>
      </c>
      <c r="F37" s="144">
        <f t="shared" si="1"/>
        <v>0.50148000000000004</v>
      </c>
      <c r="G37" s="145"/>
      <c r="H37" s="146" t="s">
        <v>79</v>
      </c>
      <c r="I37" s="141"/>
    </row>
    <row r="38" spans="1:9" s="14" customFormat="1" ht="27" customHeight="1" thickBot="1" x14ac:dyDescent="0.35">
      <c r="A38" s="141" t="s">
        <v>106</v>
      </c>
      <c r="B38" s="141" t="s">
        <v>106</v>
      </c>
      <c r="C38" s="142" t="str">
        <f t="shared" si="0"/>
        <v>Borate</v>
      </c>
      <c r="D38" s="143">
        <v>1.5157400000000001</v>
      </c>
      <c r="E38" s="143">
        <v>1.6140000000000001</v>
      </c>
      <c r="F38" s="144">
        <f t="shared" si="1"/>
        <v>1.5157400000000001</v>
      </c>
      <c r="G38" s="145"/>
      <c r="H38" s="146" t="s">
        <v>79</v>
      </c>
      <c r="I38" s="141"/>
    </row>
    <row r="39" spans="1:9" s="14" customFormat="1" ht="27" customHeight="1" thickBot="1" x14ac:dyDescent="0.35">
      <c r="A39" s="141" t="s">
        <v>107</v>
      </c>
      <c r="B39" s="141"/>
      <c r="C39" s="142" t="str">
        <f t="shared" si="0"/>
        <v>Borsäure</v>
      </c>
      <c r="D39" s="143">
        <v>0.98451999999999995</v>
      </c>
      <c r="E39" s="143"/>
      <c r="F39" s="144">
        <f t="shared" si="1"/>
        <v>0.98451999999999995</v>
      </c>
      <c r="G39" s="147"/>
      <c r="H39" s="146" t="s">
        <v>79</v>
      </c>
      <c r="I39" s="141"/>
    </row>
    <row r="40" spans="1:9" s="14" customFormat="1" ht="27" customHeight="1" thickBot="1" x14ac:dyDescent="0.35">
      <c r="A40" s="141" t="s">
        <v>108</v>
      </c>
      <c r="B40" s="141" t="s">
        <v>109</v>
      </c>
      <c r="C40" s="142" t="str">
        <f t="shared" si="0"/>
        <v>Bronze</v>
      </c>
      <c r="D40" s="143">
        <v>7.02989</v>
      </c>
      <c r="E40" s="143">
        <v>1.78</v>
      </c>
      <c r="F40" s="144">
        <f t="shared" si="1"/>
        <v>7.02989</v>
      </c>
      <c r="G40" s="145"/>
      <c r="H40" s="146" t="s">
        <v>79</v>
      </c>
      <c r="I40" s="141"/>
    </row>
    <row r="41" spans="1:9" s="14" customFormat="1" ht="27" customHeight="1" thickBot="1" x14ac:dyDescent="0.35">
      <c r="A41" s="141" t="s">
        <v>110</v>
      </c>
      <c r="B41" s="141" t="s">
        <v>111</v>
      </c>
      <c r="C41" s="142" t="str">
        <f t="shared" si="0"/>
        <v>Butene</v>
      </c>
      <c r="D41" s="143">
        <v>1.6162099999999999</v>
      </c>
      <c r="E41" s="148">
        <v>1.50806</v>
      </c>
      <c r="F41" s="144">
        <f t="shared" si="1"/>
        <v>1.6162099999999999</v>
      </c>
      <c r="G41" s="145"/>
      <c r="H41" s="146" t="s">
        <v>79</v>
      </c>
      <c r="I41" s="141"/>
    </row>
    <row r="42" spans="1:9" s="14" customFormat="1" ht="27" customHeight="1" thickBot="1" x14ac:dyDescent="0.35">
      <c r="A42" s="141" t="s">
        <v>112</v>
      </c>
      <c r="B42" s="141"/>
      <c r="C42" s="142" t="str">
        <f t="shared" si="0"/>
        <v>Calciumcarbonat</v>
      </c>
      <c r="D42" s="143">
        <v>5.77E-3</v>
      </c>
      <c r="E42" s="143"/>
      <c r="F42" s="144">
        <f t="shared" si="1"/>
        <v>5.77E-3</v>
      </c>
      <c r="G42" s="145"/>
      <c r="H42" s="146" t="s">
        <v>79</v>
      </c>
      <c r="I42" s="141"/>
    </row>
    <row r="43" spans="1:9" s="14" customFormat="1" ht="27" customHeight="1" thickBot="1" x14ac:dyDescent="0.35">
      <c r="A43" s="141" t="s">
        <v>113</v>
      </c>
      <c r="B43" s="141" t="s">
        <v>114</v>
      </c>
      <c r="C43" s="142" t="str">
        <f t="shared" si="0"/>
        <v>Calciumhydroxid</v>
      </c>
      <c r="D43" s="143">
        <v>0.89268000000000003</v>
      </c>
      <c r="E43" s="143">
        <v>0.82</v>
      </c>
      <c r="F43" s="144">
        <f t="shared" si="1"/>
        <v>0.89268000000000003</v>
      </c>
      <c r="G43" s="147"/>
      <c r="H43" s="146" t="s">
        <v>79</v>
      </c>
      <c r="I43" s="141"/>
    </row>
    <row r="44" spans="1:9" s="14" customFormat="1" ht="27" customHeight="1" thickBot="1" x14ac:dyDescent="0.35">
      <c r="A44" s="141"/>
      <c r="B44" s="141" t="s">
        <v>115</v>
      </c>
      <c r="C44" s="142" t="str">
        <f t="shared" si="0"/>
        <v>Chem-AnorgAluminiumfluorid-generisch-2000</v>
      </c>
      <c r="D44" s="143"/>
      <c r="E44" s="143">
        <v>1.56</v>
      </c>
      <c r="F44" s="144">
        <f t="shared" si="1"/>
        <v>1.56</v>
      </c>
      <c r="G44" s="145"/>
      <c r="H44" s="146" t="s">
        <v>79</v>
      </c>
      <c r="I44" s="141"/>
    </row>
    <row r="45" spans="1:9" s="14" customFormat="1" ht="27" customHeight="1" thickBot="1" x14ac:dyDescent="0.35">
      <c r="A45" s="141"/>
      <c r="B45" s="141" t="s">
        <v>116</v>
      </c>
      <c r="C45" s="142" t="str">
        <f t="shared" si="0"/>
        <v>Chem-anorgAluminiumoxid-2000</v>
      </c>
      <c r="D45" s="143"/>
      <c r="E45" s="143"/>
      <c r="F45" s="144">
        <f t="shared" si="1"/>
        <v>0</v>
      </c>
      <c r="G45" s="145"/>
      <c r="H45" s="146" t="s">
        <v>79</v>
      </c>
      <c r="I45" s="141"/>
    </row>
    <row r="46" spans="1:9" s="14" customFormat="1" ht="27" customHeight="1" thickBot="1" x14ac:dyDescent="0.35">
      <c r="A46" s="141"/>
      <c r="B46" s="141" t="s">
        <v>117</v>
      </c>
      <c r="C46" s="142" t="str">
        <f t="shared" si="0"/>
        <v>Chem-AnorgAmmoniak-DE-2020</v>
      </c>
      <c r="D46" s="143"/>
      <c r="E46" s="143">
        <v>2.0299999999999998</v>
      </c>
      <c r="F46" s="144">
        <f t="shared" si="1"/>
        <v>2.0299999999999998</v>
      </c>
      <c r="G46" s="145"/>
      <c r="H46" s="146" t="s">
        <v>79</v>
      </c>
      <c r="I46" s="141"/>
    </row>
    <row r="47" spans="1:9" s="14" customFormat="1" ht="27" customHeight="1" thickBot="1" x14ac:dyDescent="0.35">
      <c r="A47" s="141"/>
      <c r="B47" s="141" t="s">
        <v>118</v>
      </c>
      <c r="C47" s="142" t="str">
        <f t="shared" si="0"/>
        <v>Chem-AnorgAmmoniak-Lösung (25%)-DE-2010</v>
      </c>
      <c r="D47" s="143"/>
      <c r="E47" s="143">
        <v>0.51600000000000001</v>
      </c>
      <c r="F47" s="144">
        <f t="shared" si="1"/>
        <v>0.51600000000000001</v>
      </c>
      <c r="G47" s="147"/>
      <c r="H47" s="146" t="s">
        <v>79</v>
      </c>
      <c r="I47" s="141"/>
    </row>
    <row r="48" spans="1:9" s="14" customFormat="1" ht="27" customHeight="1" thickBot="1" x14ac:dyDescent="0.35">
      <c r="A48" s="141"/>
      <c r="B48" s="141" t="s">
        <v>119</v>
      </c>
      <c r="C48" s="142" t="str">
        <f t="shared" si="0"/>
        <v>Chem-AnorgAmmoniumnitrat-DE-2000</v>
      </c>
      <c r="D48" s="143"/>
      <c r="E48" s="143">
        <v>1.94</v>
      </c>
      <c r="F48" s="144">
        <f t="shared" si="1"/>
        <v>1.94</v>
      </c>
      <c r="G48" s="145"/>
      <c r="H48" s="146" t="s">
        <v>79</v>
      </c>
      <c r="I48" s="141"/>
    </row>
    <row r="49" spans="1:9" s="14" customFormat="1" ht="27" customHeight="1" thickBot="1" x14ac:dyDescent="0.35">
      <c r="A49" s="141"/>
      <c r="B49" s="141" t="s">
        <v>121</v>
      </c>
      <c r="C49" s="142" t="str">
        <f t="shared" si="0"/>
        <v>Chem-anorgBleicherde-2000</v>
      </c>
      <c r="D49" s="143"/>
      <c r="E49" s="143"/>
      <c r="F49" s="144">
        <f t="shared" si="1"/>
        <v>0</v>
      </c>
      <c r="G49" s="145"/>
      <c r="H49" s="146" t="s">
        <v>79</v>
      </c>
      <c r="I49" s="141"/>
    </row>
    <row r="50" spans="1:9" s="14" customFormat="1" ht="27" customHeight="1" thickBot="1" x14ac:dyDescent="0.35">
      <c r="A50" s="141"/>
      <c r="B50" s="141" t="s">
        <v>122</v>
      </c>
      <c r="C50" s="142" t="str">
        <f t="shared" si="0"/>
        <v>Chem-AnorgCaCl2 (hochrein)</v>
      </c>
      <c r="D50" s="143"/>
      <c r="E50" s="143">
        <v>0.54600000000000004</v>
      </c>
      <c r="F50" s="144">
        <f t="shared" si="1"/>
        <v>0.54600000000000004</v>
      </c>
      <c r="G50" s="145"/>
      <c r="H50" s="146" t="s">
        <v>79</v>
      </c>
      <c r="I50" s="141"/>
    </row>
    <row r="51" spans="1:9" s="14" customFormat="1" ht="27" customHeight="1" thickBot="1" x14ac:dyDescent="0.35">
      <c r="A51" s="141"/>
      <c r="B51" s="141" t="s">
        <v>123</v>
      </c>
      <c r="C51" s="142" t="str">
        <f t="shared" si="0"/>
        <v>Chem-AnorgChlor(Amalgam)-DE-2020</v>
      </c>
      <c r="D51" s="143"/>
      <c r="E51" s="143">
        <v>0.47199999999999998</v>
      </c>
      <c r="F51" s="144">
        <f t="shared" si="1"/>
        <v>0.47199999999999998</v>
      </c>
      <c r="G51" s="147"/>
      <c r="H51" s="146" t="s">
        <v>79</v>
      </c>
      <c r="I51" s="141"/>
    </row>
    <row r="52" spans="1:9" s="14" customFormat="1" ht="27" customHeight="1" thickBot="1" x14ac:dyDescent="0.35">
      <c r="A52" s="141"/>
      <c r="B52" s="141" t="s">
        <v>124</v>
      </c>
      <c r="C52" s="142" t="str">
        <f t="shared" si="0"/>
        <v>Chem-AnorgChlor(Diaphragma)-DE-2020</v>
      </c>
      <c r="D52" s="143"/>
      <c r="E52" s="143">
        <v>0.74199999999999999</v>
      </c>
      <c r="F52" s="144">
        <f t="shared" si="1"/>
        <v>0.74199999999999999</v>
      </c>
      <c r="G52" s="145"/>
      <c r="H52" s="146" t="s">
        <v>79</v>
      </c>
      <c r="I52" s="141"/>
    </row>
    <row r="53" spans="1:9" s="14" customFormat="1" ht="27" customHeight="1" thickBot="1" x14ac:dyDescent="0.35">
      <c r="A53" s="141"/>
      <c r="B53" s="141" t="s">
        <v>125</v>
      </c>
      <c r="C53" s="142" t="str">
        <f t="shared" si="0"/>
        <v>Chem-AnorgChlor(Membran)-DE-2020</v>
      </c>
      <c r="D53" s="143"/>
      <c r="E53" s="143">
        <v>0.59099999999999997</v>
      </c>
      <c r="F53" s="144">
        <f t="shared" si="1"/>
        <v>0.59099999999999997</v>
      </c>
      <c r="G53" s="145"/>
      <c r="H53" s="146" t="s">
        <v>79</v>
      </c>
      <c r="I53" s="141"/>
    </row>
    <row r="54" spans="1:9" s="14" customFormat="1" ht="27" customHeight="1" thickBot="1" x14ac:dyDescent="0.35">
      <c r="A54" s="141"/>
      <c r="B54" s="141" t="s">
        <v>126</v>
      </c>
      <c r="C54" s="142" t="str">
        <f t="shared" si="0"/>
        <v>Chem-AnorgChlor-mix-DE-2020</v>
      </c>
      <c r="D54" s="143"/>
      <c r="E54" s="143">
        <v>0.59799999999999998</v>
      </c>
      <c r="F54" s="144">
        <f t="shared" si="1"/>
        <v>0.59799999999999998</v>
      </c>
      <c r="G54" s="145"/>
      <c r="H54" s="146" t="s">
        <v>79</v>
      </c>
      <c r="I54" s="141"/>
    </row>
    <row r="55" spans="1:9" s="14" customFormat="1" ht="27" customHeight="1" thickBot="1" x14ac:dyDescent="0.35">
      <c r="A55" s="141"/>
      <c r="B55" s="141" t="s">
        <v>127</v>
      </c>
      <c r="C55" s="142" t="str">
        <f t="shared" si="0"/>
        <v>Chem-anorgdestilliertes Wasser</v>
      </c>
      <c r="D55" s="143"/>
      <c r="E55" s="143">
        <v>0.56499999999999995</v>
      </c>
      <c r="F55" s="144">
        <f t="shared" si="1"/>
        <v>0.56499999999999995</v>
      </c>
      <c r="G55" s="145"/>
      <c r="H55" s="146" t="s">
        <v>79</v>
      </c>
      <c r="I55" s="141"/>
    </row>
    <row r="56" spans="1:9" s="14" customFormat="1" ht="27" customHeight="1" thickBot="1" x14ac:dyDescent="0.35">
      <c r="A56" s="141"/>
      <c r="B56" s="141" t="s">
        <v>128</v>
      </c>
      <c r="C56" s="142" t="str">
        <f t="shared" si="0"/>
        <v>Chem-anorgDünger-Ca-2000</v>
      </c>
      <c r="D56" s="143"/>
      <c r="E56" s="143">
        <v>0.311</v>
      </c>
      <c r="F56" s="144">
        <f t="shared" si="1"/>
        <v>0.311</v>
      </c>
      <c r="G56" s="147"/>
      <c r="H56" s="146" t="s">
        <v>79</v>
      </c>
      <c r="I56" s="141"/>
    </row>
    <row r="57" spans="1:9" s="14" customFormat="1" ht="27" customHeight="1" thickBot="1" x14ac:dyDescent="0.35">
      <c r="A57" s="141"/>
      <c r="B57" s="141" t="s">
        <v>129</v>
      </c>
      <c r="C57" s="142" t="str">
        <f t="shared" si="0"/>
        <v>Chem-anorgDünger-K-2000</v>
      </c>
      <c r="D57" s="143"/>
      <c r="E57" s="143">
        <v>1.2</v>
      </c>
      <c r="F57" s="144">
        <f t="shared" si="1"/>
        <v>1.2</v>
      </c>
      <c r="G57" s="145"/>
      <c r="H57" s="146" t="s">
        <v>79</v>
      </c>
      <c r="I57" s="141"/>
    </row>
    <row r="58" spans="1:9" s="14" customFormat="1" ht="27" customHeight="1" thickBot="1" x14ac:dyDescent="0.35">
      <c r="A58" s="141"/>
      <c r="B58" s="141" t="s">
        <v>130</v>
      </c>
      <c r="C58" s="142" t="str">
        <f t="shared" si="0"/>
        <v>Chem-anorgDünger-N-DE-2020</v>
      </c>
      <c r="D58" s="143"/>
      <c r="E58" s="143">
        <v>7.49</v>
      </c>
      <c r="F58" s="144">
        <f t="shared" si="1"/>
        <v>7.49</v>
      </c>
      <c r="G58" s="145"/>
      <c r="H58" s="146" t="s">
        <v>79</v>
      </c>
      <c r="I58" s="141"/>
    </row>
    <row r="59" spans="1:9" s="14" customFormat="1" ht="27" customHeight="1" thickBot="1" x14ac:dyDescent="0.35">
      <c r="A59" s="141"/>
      <c r="B59" s="141" t="s">
        <v>131</v>
      </c>
      <c r="C59" s="142" t="str">
        <f t="shared" si="0"/>
        <v>Chem-anorgDünger-P-2000</v>
      </c>
      <c r="D59" s="143"/>
      <c r="E59" s="143">
        <v>1.26</v>
      </c>
      <c r="F59" s="144">
        <f t="shared" si="1"/>
        <v>1.26</v>
      </c>
      <c r="G59" s="145"/>
      <c r="H59" s="146" t="s">
        <v>79</v>
      </c>
      <c r="I59" s="141"/>
    </row>
    <row r="60" spans="1:9" s="14" customFormat="1" ht="27" customHeight="1" thickBot="1" x14ac:dyDescent="0.35">
      <c r="A60" s="141"/>
      <c r="B60" s="141" t="s">
        <v>132</v>
      </c>
      <c r="C60" s="142" t="str">
        <f t="shared" si="0"/>
        <v>Chem-AnorgFluor-2005</v>
      </c>
      <c r="D60" s="143"/>
      <c r="E60" s="143">
        <v>9.1999999999999993</v>
      </c>
      <c r="F60" s="144">
        <f t="shared" si="1"/>
        <v>9.1999999999999993</v>
      </c>
      <c r="G60" s="147"/>
      <c r="H60" s="146" t="s">
        <v>79</v>
      </c>
      <c r="I60" s="141"/>
    </row>
    <row r="61" spans="1:9" s="14" customFormat="1" ht="27" customHeight="1" thickBot="1" x14ac:dyDescent="0.35">
      <c r="A61" s="141"/>
      <c r="B61" s="141" t="s">
        <v>133</v>
      </c>
      <c r="C61" s="142" t="str">
        <f t="shared" si="0"/>
        <v>Chem-AnorgFlußsäure (hochrein)</v>
      </c>
      <c r="D61" s="143"/>
      <c r="E61" s="143">
        <v>-0.54200000000000004</v>
      </c>
      <c r="F61" s="144">
        <f t="shared" si="1"/>
        <v>-0.54200000000000004</v>
      </c>
      <c r="G61" s="145"/>
      <c r="H61" s="146" t="s">
        <v>79</v>
      </c>
      <c r="I61" s="141"/>
    </row>
    <row r="62" spans="1:9" s="14" customFormat="1" ht="27" customHeight="1" thickBot="1" x14ac:dyDescent="0.35">
      <c r="A62" s="141"/>
      <c r="B62" s="141" t="s">
        <v>134</v>
      </c>
      <c r="C62" s="142" t="str">
        <f t="shared" si="0"/>
        <v>Chem-AnorgFlußsäure-DE-2000</v>
      </c>
      <c r="D62" s="143"/>
      <c r="E62" s="143">
        <v>-0.54200000000000004</v>
      </c>
      <c r="F62" s="144">
        <f t="shared" si="1"/>
        <v>-0.54200000000000004</v>
      </c>
      <c r="G62" s="145"/>
      <c r="H62" s="146" t="s">
        <v>79</v>
      </c>
      <c r="I62" s="141"/>
    </row>
    <row r="63" spans="1:9" s="14" customFormat="1" ht="27" customHeight="1" thickBot="1" x14ac:dyDescent="0.35">
      <c r="A63" s="141"/>
      <c r="B63" s="141" t="s">
        <v>135</v>
      </c>
      <c r="C63" s="142" t="str">
        <f t="shared" si="0"/>
        <v>Chem-AnorgH2-Stoff-DE-2010</v>
      </c>
      <c r="D63" s="143"/>
      <c r="E63" s="143">
        <v>8.49</v>
      </c>
      <c r="F63" s="144">
        <f t="shared" si="1"/>
        <v>8.49</v>
      </c>
      <c r="G63" s="145"/>
      <c r="H63" s="146" t="s">
        <v>79</v>
      </c>
      <c r="I63" s="141"/>
    </row>
    <row r="64" spans="1:9" s="14" customFormat="1" ht="27" customHeight="1" thickBot="1" x14ac:dyDescent="0.35">
      <c r="A64" s="141"/>
      <c r="B64" s="141" t="s">
        <v>136</v>
      </c>
      <c r="C64" s="142" t="str">
        <f t="shared" si="0"/>
        <v>Chem-AnorgMetallisierungspaste-2005</v>
      </c>
      <c r="D64" s="143"/>
      <c r="E64" s="143">
        <v>3.2199999999999999E-2</v>
      </c>
      <c r="F64" s="144">
        <f t="shared" si="1"/>
        <v>3.2199999999999999E-2</v>
      </c>
      <c r="G64" s="147"/>
      <c r="H64" s="146" t="s">
        <v>79</v>
      </c>
      <c r="I64" s="141"/>
    </row>
    <row r="65" spans="1:9" s="14" customFormat="1" ht="27" customHeight="1" thickBot="1" x14ac:dyDescent="0.35">
      <c r="A65" s="141"/>
      <c r="B65" s="141" t="s">
        <v>137</v>
      </c>
      <c r="C65" s="142" t="str">
        <f t="shared" si="0"/>
        <v>Chem-AnorgNaOH 50 %(Amal.)-DE-2010</v>
      </c>
      <c r="D65" s="143"/>
      <c r="E65" s="143">
        <v>0.46</v>
      </c>
      <c r="F65" s="144">
        <f t="shared" si="1"/>
        <v>0.46</v>
      </c>
      <c r="G65" s="145"/>
      <c r="H65" s="146" t="s">
        <v>79</v>
      </c>
      <c r="I65" s="141"/>
    </row>
    <row r="66" spans="1:9" s="14" customFormat="1" ht="27" customHeight="1" thickBot="1" x14ac:dyDescent="0.35">
      <c r="A66" s="141"/>
      <c r="B66" s="141" t="s">
        <v>138</v>
      </c>
      <c r="C66" s="142" t="str">
        <f t="shared" si="0"/>
        <v>Chem-AnorgNaOH 50 %(Diaph.)-DE-2010</v>
      </c>
      <c r="D66" s="143"/>
      <c r="E66" s="143">
        <v>0.48</v>
      </c>
      <c r="F66" s="144">
        <f t="shared" si="1"/>
        <v>0.48</v>
      </c>
      <c r="G66" s="145"/>
      <c r="H66" s="146" t="s">
        <v>79</v>
      </c>
      <c r="I66" s="141"/>
    </row>
    <row r="67" spans="1:9" s="14" customFormat="1" ht="27" customHeight="1" thickBot="1" x14ac:dyDescent="0.35">
      <c r="A67" s="141"/>
      <c r="B67" s="141" t="s">
        <v>139</v>
      </c>
      <c r="C67" s="142" t="str">
        <f t="shared" si="0"/>
        <v>Chem-AnorgNaOH 50 %(Memb.)-DE-2010</v>
      </c>
      <c r="D67" s="143"/>
      <c r="E67" s="143">
        <v>0.38400000000000001</v>
      </c>
      <c r="F67" s="144">
        <f t="shared" si="1"/>
        <v>0.38400000000000001</v>
      </c>
      <c r="G67" s="145"/>
      <c r="H67" s="146" t="s">
        <v>79</v>
      </c>
      <c r="I67" s="141"/>
    </row>
    <row r="68" spans="1:9" s="14" customFormat="1" ht="27" customHeight="1" thickBot="1" x14ac:dyDescent="0.35">
      <c r="A68" s="141"/>
      <c r="B68" s="141" t="s">
        <v>140</v>
      </c>
      <c r="C68" s="142" t="str">
        <f t="shared" ref="C68:C131" si="2">IF(AND(A68="",B68=""),"zzz - zu ergänzen",IF(A68&lt;&gt;"",A68,B68))</f>
        <v>Chem-AnorgNaOH(Amalgam)-DE-2010</v>
      </c>
      <c r="D68" s="143"/>
      <c r="E68" s="143">
        <v>0.92</v>
      </c>
      <c r="F68" s="144">
        <f t="shared" ref="F68:F131" si="3">IF(D68&lt;&gt;"",D68,E68)</f>
        <v>0.92</v>
      </c>
      <c r="G68" s="147"/>
      <c r="H68" s="146" t="s">
        <v>79</v>
      </c>
      <c r="I68" s="141"/>
    </row>
    <row r="69" spans="1:9" s="14" customFormat="1" ht="27" customHeight="1" thickBot="1" x14ac:dyDescent="0.35">
      <c r="A69" s="141"/>
      <c r="B69" s="141" t="s">
        <v>141</v>
      </c>
      <c r="C69" s="142" t="str">
        <f t="shared" si="2"/>
        <v>Chem-AnorgNaOH(Diaphragma)-DE-2010</v>
      </c>
      <c r="D69" s="143"/>
      <c r="E69" s="143">
        <v>0.95899999999999996</v>
      </c>
      <c r="F69" s="144">
        <f t="shared" si="3"/>
        <v>0.95899999999999996</v>
      </c>
      <c r="G69" s="145"/>
      <c r="H69" s="146" t="s">
        <v>79</v>
      </c>
      <c r="I69" s="141"/>
    </row>
    <row r="70" spans="1:9" s="14" customFormat="1" ht="27" customHeight="1" thickBot="1" x14ac:dyDescent="0.35">
      <c r="A70" s="141"/>
      <c r="B70" s="141" t="s">
        <v>142</v>
      </c>
      <c r="C70" s="142" t="str">
        <f t="shared" si="2"/>
        <v>Chem-AnorgNaOH(Membran)-DE-2010</v>
      </c>
      <c r="D70" s="143"/>
      <c r="E70" s="143">
        <v>0.76800000000000002</v>
      </c>
      <c r="F70" s="144">
        <f t="shared" si="3"/>
        <v>0.76800000000000002</v>
      </c>
      <c r="G70" s="145"/>
      <c r="H70" s="146" t="s">
        <v>79</v>
      </c>
      <c r="I70" s="141"/>
    </row>
    <row r="71" spans="1:9" s="14" customFormat="1" ht="27" customHeight="1" thickBot="1" x14ac:dyDescent="0.35">
      <c r="A71" s="141"/>
      <c r="B71" s="141" t="s">
        <v>143</v>
      </c>
      <c r="C71" s="142" t="str">
        <f t="shared" si="2"/>
        <v>Chem-anorgNaOH-mix-DE-2010</v>
      </c>
      <c r="D71" s="143"/>
      <c r="E71" s="143">
        <v>0.46</v>
      </c>
      <c r="F71" s="144">
        <f t="shared" si="3"/>
        <v>0.46</v>
      </c>
      <c r="G71" s="145"/>
      <c r="H71" s="146" t="s">
        <v>79</v>
      </c>
      <c r="I71" s="141"/>
    </row>
    <row r="72" spans="1:9" s="14" customFormat="1" ht="27" customHeight="1" thickBot="1" x14ac:dyDescent="0.35">
      <c r="A72" s="141"/>
      <c r="B72" s="141" t="s">
        <v>144</v>
      </c>
      <c r="C72" s="142" t="str">
        <f t="shared" si="2"/>
        <v>Chem-AnorgNatriumsilikat (hochrein)</v>
      </c>
      <c r="D72" s="143"/>
      <c r="E72" s="143">
        <v>1.9</v>
      </c>
      <c r="F72" s="144">
        <f t="shared" si="3"/>
        <v>1.9</v>
      </c>
      <c r="G72" s="147"/>
      <c r="H72" s="146" t="s">
        <v>79</v>
      </c>
      <c r="I72" s="141"/>
    </row>
    <row r="73" spans="1:9" s="14" customFormat="1" ht="27" customHeight="1" thickBot="1" x14ac:dyDescent="0.35">
      <c r="A73" s="141"/>
      <c r="B73" s="141" t="s">
        <v>145</v>
      </c>
      <c r="C73" s="142" t="str">
        <f t="shared" si="2"/>
        <v>Chem-AnorgNF3 (hochrein)-2005</v>
      </c>
      <c r="D73" s="143"/>
      <c r="E73" s="143">
        <v>22.3</v>
      </c>
      <c r="F73" s="144">
        <f t="shared" si="3"/>
        <v>22.3</v>
      </c>
      <c r="G73" s="145"/>
      <c r="H73" s="146" t="s">
        <v>79</v>
      </c>
      <c r="I73" s="141"/>
    </row>
    <row r="74" spans="1:9" s="14" customFormat="1" ht="27" customHeight="1" thickBot="1" x14ac:dyDescent="0.35">
      <c r="A74" s="141"/>
      <c r="B74" s="141" t="s">
        <v>146</v>
      </c>
      <c r="C74" s="142" t="str">
        <f t="shared" si="2"/>
        <v>Chem-AnorgP4 (Phosphor)-2005</v>
      </c>
      <c r="D74" s="143"/>
      <c r="E74" s="143">
        <v>8.83</v>
      </c>
      <c r="F74" s="144">
        <f t="shared" si="3"/>
        <v>8.83</v>
      </c>
      <c r="G74" s="145"/>
      <c r="H74" s="146" t="s">
        <v>79</v>
      </c>
      <c r="I74" s="141"/>
    </row>
    <row r="75" spans="1:9" s="14" customFormat="1" ht="27" customHeight="1" thickBot="1" x14ac:dyDescent="0.35">
      <c r="A75" s="141"/>
      <c r="B75" s="141" t="s">
        <v>147</v>
      </c>
      <c r="C75" s="142" t="str">
        <f t="shared" si="2"/>
        <v>Chem-AnorgPCl3-2005</v>
      </c>
      <c r="D75" s="143"/>
      <c r="E75" s="143">
        <v>3.21</v>
      </c>
      <c r="F75" s="144">
        <f t="shared" si="3"/>
        <v>3.21</v>
      </c>
      <c r="G75" s="145"/>
      <c r="H75" s="146" t="s">
        <v>79</v>
      </c>
      <c r="I75" s="141"/>
    </row>
    <row r="76" spans="1:9" s="14" customFormat="1" ht="27" customHeight="1" thickBot="1" x14ac:dyDescent="0.35">
      <c r="A76" s="141"/>
      <c r="B76" s="141" t="s">
        <v>148</v>
      </c>
      <c r="C76" s="142" t="str">
        <f t="shared" si="2"/>
        <v>Chem-AnorgPhosphorpaste-2005</v>
      </c>
      <c r="D76" s="143"/>
      <c r="E76" s="143">
        <v>5.79E-2</v>
      </c>
      <c r="F76" s="144">
        <f t="shared" si="3"/>
        <v>5.79E-2</v>
      </c>
      <c r="G76" s="147"/>
      <c r="H76" s="146" t="s">
        <v>79</v>
      </c>
      <c r="I76" s="141"/>
    </row>
    <row r="77" spans="1:9" s="14" customFormat="1" ht="27" customHeight="1" thickBot="1" x14ac:dyDescent="0.35">
      <c r="A77" s="141"/>
      <c r="B77" s="141" t="s">
        <v>149</v>
      </c>
      <c r="C77" s="142" t="str">
        <f t="shared" si="2"/>
        <v>Chem-AnorgPOCl3 (hochrein)</v>
      </c>
      <c r="D77" s="143"/>
      <c r="E77" s="143">
        <v>4.95</v>
      </c>
      <c r="F77" s="144">
        <f t="shared" si="3"/>
        <v>4.95</v>
      </c>
      <c r="G77" s="145"/>
      <c r="H77" s="146" t="s">
        <v>79</v>
      </c>
      <c r="I77" s="141"/>
    </row>
    <row r="78" spans="1:9" s="14" customFormat="1" ht="27" customHeight="1" thickBot="1" x14ac:dyDescent="0.35">
      <c r="A78" s="141"/>
      <c r="B78" s="141" t="s">
        <v>150</v>
      </c>
      <c r="C78" s="142" t="str">
        <f t="shared" si="2"/>
        <v>Chem-AnorgSalpetersäure-2000</v>
      </c>
      <c r="D78" s="143"/>
      <c r="E78" s="143">
        <v>1.89</v>
      </c>
      <c r="F78" s="144">
        <f t="shared" si="3"/>
        <v>1.89</v>
      </c>
      <c r="G78" s="145"/>
      <c r="H78" s="146" t="s">
        <v>79</v>
      </c>
      <c r="I78" s="141"/>
    </row>
    <row r="79" spans="1:9" s="14" customFormat="1" ht="27" customHeight="1" thickBot="1" x14ac:dyDescent="0.35">
      <c r="A79" s="141"/>
      <c r="B79" s="141" t="s">
        <v>151</v>
      </c>
      <c r="C79" s="142" t="str">
        <f t="shared" si="2"/>
        <v>Chem-AnorgSF6 (hochrein)</v>
      </c>
      <c r="D79" s="143"/>
      <c r="E79" s="143">
        <v>10.3</v>
      </c>
      <c r="F79" s="144">
        <f t="shared" si="3"/>
        <v>10.3</v>
      </c>
      <c r="G79" s="145"/>
      <c r="H79" s="146" t="s">
        <v>79</v>
      </c>
      <c r="I79" s="141"/>
    </row>
    <row r="80" spans="1:9" s="14" customFormat="1" ht="27" customHeight="1" thickBot="1" x14ac:dyDescent="0.35">
      <c r="A80" s="141"/>
      <c r="B80" s="141" t="s">
        <v>152</v>
      </c>
      <c r="C80" s="142" t="str">
        <f t="shared" si="2"/>
        <v>Chem-AnorgSiC (hochrein)</v>
      </c>
      <c r="D80" s="143"/>
      <c r="E80" s="143">
        <v>6.09</v>
      </c>
      <c r="F80" s="144">
        <f t="shared" si="3"/>
        <v>6.09</v>
      </c>
      <c r="G80" s="145"/>
      <c r="H80" s="146" t="s">
        <v>79</v>
      </c>
      <c r="I80" s="141"/>
    </row>
    <row r="81" spans="1:9" s="14" customFormat="1" ht="27" customHeight="1" thickBot="1" x14ac:dyDescent="0.35">
      <c r="A81" s="141"/>
      <c r="B81" s="141" t="s">
        <v>153</v>
      </c>
      <c r="C81" s="142" t="str">
        <f t="shared" si="2"/>
        <v>Chem-AnorgSiC-DE-2000</v>
      </c>
      <c r="D81" s="143"/>
      <c r="E81" s="143">
        <v>1.19</v>
      </c>
      <c r="F81" s="144">
        <f t="shared" si="3"/>
        <v>1.19</v>
      </c>
      <c r="G81" s="147"/>
      <c r="H81" s="146" t="s">
        <v>79</v>
      </c>
      <c r="I81" s="141"/>
    </row>
    <row r="82" spans="1:9" s="14" customFormat="1" ht="27" customHeight="1" thickBot="1" x14ac:dyDescent="0.35">
      <c r="A82" s="141"/>
      <c r="B82" s="141" t="s">
        <v>154</v>
      </c>
      <c r="C82" s="142" t="str">
        <f t="shared" si="2"/>
        <v>Chem-anorgSiCl4-2005</v>
      </c>
      <c r="D82" s="143"/>
      <c r="E82" s="143">
        <v>4.66</v>
      </c>
      <c r="F82" s="144">
        <f t="shared" si="3"/>
        <v>4.66</v>
      </c>
      <c r="G82" s="145"/>
      <c r="H82" s="146" t="s">
        <v>79</v>
      </c>
      <c r="I82" s="141"/>
    </row>
    <row r="83" spans="1:9" s="14" customFormat="1" ht="27" customHeight="1" thickBot="1" x14ac:dyDescent="0.35">
      <c r="A83" s="141"/>
      <c r="B83" s="141" t="s">
        <v>155</v>
      </c>
      <c r="C83" s="142" t="str">
        <f t="shared" si="2"/>
        <v>Chem-AnorgSilan (hochrein)</v>
      </c>
      <c r="D83" s="143"/>
      <c r="E83" s="143">
        <v>53.8</v>
      </c>
      <c r="F83" s="144">
        <f t="shared" si="3"/>
        <v>53.8</v>
      </c>
      <c r="G83" s="145"/>
      <c r="H83" s="146" t="s">
        <v>79</v>
      </c>
      <c r="I83" s="141"/>
    </row>
    <row r="84" spans="1:9" s="14" customFormat="1" ht="27" customHeight="1" thickBot="1" x14ac:dyDescent="0.35">
      <c r="A84" s="141"/>
      <c r="B84" s="141" t="s">
        <v>157</v>
      </c>
      <c r="C84" s="142" t="str">
        <f t="shared" si="2"/>
        <v>Chem-AnorgSoda-DE-2020</v>
      </c>
      <c r="D84" s="143"/>
      <c r="E84" s="143">
        <v>1.1299999999999999</v>
      </c>
      <c r="F84" s="144">
        <f t="shared" si="3"/>
        <v>1.1299999999999999</v>
      </c>
      <c r="G84" s="145"/>
      <c r="H84" s="146" t="s">
        <v>79</v>
      </c>
      <c r="I84" s="141"/>
    </row>
    <row r="85" spans="1:9" s="14" customFormat="1" ht="27" customHeight="1" thickBot="1" x14ac:dyDescent="0.35">
      <c r="A85" s="141"/>
      <c r="B85" s="141" t="s">
        <v>158</v>
      </c>
      <c r="C85" s="142" t="str">
        <f t="shared" si="2"/>
        <v>Chem-anorgTonerde-mix-DE-2020</v>
      </c>
      <c r="D85" s="143"/>
      <c r="E85" s="143">
        <v>1.32</v>
      </c>
      <c r="F85" s="144">
        <f t="shared" si="3"/>
        <v>1.32</v>
      </c>
      <c r="G85" s="147"/>
      <c r="H85" s="146" t="s">
        <v>79</v>
      </c>
      <c r="I85" s="141"/>
    </row>
    <row r="86" spans="1:9" s="14" customFormat="1" ht="27" customHeight="1" thickBot="1" x14ac:dyDescent="0.35">
      <c r="A86" s="141"/>
      <c r="B86" s="141" t="s">
        <v>159</v>
      </c>
      <c r="C86" s="142" t="str">
        <f t="shared" si="2"/>
        <v>Chem-Org2-Propanol (hochrein)</v>
      </c>
      <c r="D86" s="143"/>
      <c r="E86" s="143">
        <v>1.7</v>
      </c>
      <c r="F86" s="144">
        <f t="shared" si="3"/>
        <v>1.7</v>
      </c>
      <c r="G86" s="145"/>
      <c r="H86" s="146" t="s">
        <v>79</v>
      </c>
      <c r="I86" s="141"/>
    </row>
    <row r="87" spans="1:9" s="14" customFormat="1" ht="27" customHeight="1" thickBot="1" x14ac:dyDescent="0.35">
      <c r="A87" s="141"/>
      <c r="B87" s="141" t="s">
        <v>95</v>
      </c>
      <c r="C87" s="142" t="str">
        <f t="shared" si="2"/>
        <v>Chem-OrgBenzol-DE-2020</v>
      </c>
      <c r="D87" s="143"/>
      <c r="E87" s="143">
        <v>2.0299999999999998</v>
      </c>
      <c r="F87" s="144">
        <f t="shared" si="3"/>
        <v>2.0299999999999998</v>
      </c>
      <c r="G87" s="145"/>
      <c r="H87" s="146" t="s">
        <v>79</v>
      </c>
      <c r="I87" s="141"/>
    </row>
    <row r="88" spans="1:9" s="14" customFormat="1" ht="27" customHeight="1" thickBot="1" x14ac:dyDescent="0.35">
      <c r="A88" s="141"/>
      <c r="B88" s="141" t="s">
        <v>162</v>
      </c>
      <c r="C88" s="142" t="str">
        <f t="shared" si="2"/>
        <v>Chem-OrgBiozide-DE-2000</v>
      </c>
      <c r="D88" s="143"/>
      <c r="E88" s="143">
        <v>25.5</v>
      </c>
      <c r="F88" s="144">
        <f t="shared" si="3"/>
        <v>25.5</v>
      </c>
      <c r="G88" s="145"/>
      <c r="H88" s="146" t="s">
        <v>79</v>
      </c>
      <c r="I88" s="141"/>
    </row>
    <row r="89" spans="1:9" s="14" customFormat="1" ht="27" customHeight="1" thickBot="1" x14ac:dyDescent="0.35">
      <c r="A89" s="141"/>
      <c r="B89" s="141" t="s">
        <v>163</v>
      </c>
      <c r="C89" s="142" t="str">
        <f t="shared" si="2"/>
        <v>Chem-OrgBitumen-kalt</v>
      </c>
      <c r="D89" s="143"/>
      <c r="E89" s="143">
        <v>1.19</v>
      </c>
      <c r="F89" s="144">
        <f t="shared" si="3"/>
        <v>1.19</v>
      </c>
      <c r="G89" s="147"/>
      <c r="H89" s="146" t="s">
        <v>79</v>
      </c>
      <c r="I89" s="141"/>
    </row>
    <row r="90" spans="1:9" s="14" customFormat="1" ht="27" customHeight="1" thickBot="1" x14ac:dyDescent="0.35">
      <c r="A90" s="141"/>
      <c r="B90" s="141" t="s">
        <v>164</v>
      </c>
      <c r="C90" s="142" t="str">
        <f t="shared" si="2"/>
        <v>Chem-OrgC2F6 (hochrein)</v>
      </c>
      <c r="D90" s="143"/>
      <c r="E90" s="143">
        <v>9.52</v>
      </c>
      <c r="F90" s="144">
        <f t="shared" si="3"/>
        <v>9.52</v>
      </c>
      <c r="G90" s="145"/>
      <c r="H90" s="146" t="s">
        <v>79</v>
      </c>
      <c r="I90" s="141"/>
    </row>
    <row r="91" spans="1:9" s="14" customFormat="1" ht="27" customHeight="1" thickBot="1" x14ac:dyDescent="0.35">
      <c r="A91" s="141"/>
      <c r="B91" s="141" t="s">
        <v>165</v>
      </c>
      <c r="C91" s="142" t="str">
        <f t="shared" si="2"/>
        <v>Chem-OrgCF4 (hochrein)</v>
      </c>
      <c r="D91" s="143"/>
      <c r="E91" s="143">
        <v>9.7100000000000009</v>
      </c>
      <c r="F91" s="144">
        <f t="shared" si="3"/>
        <v>9.7100000000000009</v>
      </c>
      <c r="G91" s="145"/>
      <c r="H91" s="146" t="s">
        <v>79</v>
      </c>
      <c r="I91" s="141"/>
    </row>
    <row r="92" spans="1:9" s="14" customFormat="1" ht="27" customHeight="1" thickBot="1" x14ac:dyDescent="0.35">
      <c r="A92" s="141"/>
      <c r="B92" s="141" t="s">
        <v>166</v>
      </c>
      <c r="C92" s="142" t="str">
        <f t="shared" si="2"/>
        <v>Chem-OrgChloroform-DE-2000</v>
      </c>
      <c r="D92" s="143"/>
      <c r="E92" s="143">
        <v>1.5</v>
      </c>
      <c r="F92" s="144">
        <f t="shared" si="3"/>
        <v>1.5</v>
      </c>
      <c r="G92" s="145"/>
      <c r="H92" s="146" t="s">
        <v>79</v>
      </c>
      <c r="I92" s="141"/>
    </row>
    <row r="93" spans="1:9" s="14" customFormat="1" ht="27" customHeight="1" thickBot="1" x14ac:dyDescent="0.35">
      <c r="A93" s="141"/>
      <c r="B93" s="141" t="s">
        <v>167</v>
      </c>
      <c r="C93" s="142" t="str">
        <f t="shared" si="2"/>
        <v>Chem-OrgCO-DE-2000</v>
      </c>
      <c r="D93" s="143"/>
      <c r="E93" s="143">
        <v>4.05</v>
      </c>
      <c r="F93" s="144">
        <f t="shared" si="3"/>
        <v>4.05</v>
      </c>
      <c r="G93" s="147"/>
      <c r="H93" s="146" t="s">
        <v>79</v>
      </c>
      <c r="I93" s="141"/>
    </row>
    <row r="94" spans="1:9" s="14" customFormat="1" ht="27" customHeight="1" thickBot="1" x14ac:dyDescent="0.35">
      <c r="A94" s="141"/>
      <c r="B94" s="141" t="s">
        <v>168</v>
      </c>
      <c r="C94" s="142" t="str">
        <f t="shared" si="2"/>
        <v>Chem-orgEnzyme-2010 (GEF)</v>
      </c>
      <c r="D94" s="143"/>
      <c r="E94" s="143">
        <v>2.0699999999999998</v>
      </c>
      <c r="F94" s="144">
        <f t="shared" si="3"/>
        <v>2.0699999999999998</v>
      </c>
      <c r="G94" s="145"/>
      <c r="H94" s="146" t="s">
        <v>79</v>
      </c>
      <c r="I94" s="141"/>
    </row>
    <row r="95" spans="1:9" s="14" customFormat="1" ht="27" customHeight="1" thickBot="1" x14ac:dyDescent="0.35">
      <c r="A95" s="141"/>
      <c r="B95" s="141" t="s">
        <v>169</v>
      </c>
      <c r="C95" s="142" t="str">
        <f t="shared" si="2"/>
        <v>Chem-OrgEssigsäure (hochrein)</v>
      </c>
      <c r="D95" s="143"/>
      <c r="E95" s="143">
        <v>2.59</v>
      </c>
      <c r="F95" s="144">
        <f t="shared" si="3"/>
        <v>2.59</v>
      </c>
      <c r="G95" s="145"/>
      <c r="H95" s="146" t="s">
        <v>79</v>
      </c>
      <c r="I95" s="141"/>
    </row>
    <row r="96" spans="1:9" s="14" customFormat="1" ht="27" customHeight="1" thickBot="1" x14ac:dyDescent="0.35">
      <c r="A96" s="141"/>
      <c r="B96" s="141" t="s">
        <v>170</v>
      </c>
      <c r="C96" s="142" t="str">
        <f t="shared" si="2"/>
        <v>Chem-OrgEthanol (hochrein)</v>
      </c>
      <c r="D96" s="143"/>
      <c r="E96" s="143">
        <v>1.1299999999999999</v>
      </c>
      <c r="F96" s="144">
        <f t="shared" si="3"/>
        <v>1.1299999999999999</v>
      </c>
      <c r="G96" s="145"/>
      <c r="H96" s="146" t="s">
        <v>79</v>
      </c>
      <c r="I96" s="141"/>
    </row>
    <row r="97" spans="1:9" s="14" customFormat="1" ht="27" customHeight="1" thickBot="1" x14ac:dyDescent="0.35">
      <c r="A97" s="141"/>
      <c r="B97" s="141" t="s">
        <v>171</v>
      </c>
      <c r="C97" s="142" t="str">
        <f t="shared" si="2"/>
        <v>Chem-OrgEVA-DE-2000</v>
      </c>
      <c r="D97" s="143"/>
      <c r="E97" s="143">
        <v>3.11</v>
      </c>
      <c r="F97" s="144">
        <f t="shared" si="3"/>
        <v>3.11</v>
      </c>
      <c r="G97" s="147"/>
      <c r="H97" s="146" t="s">
        <v>79</v>
      </c>
      <c r="I97" s="141"/>
    </row>
    <row r="98" spans="1:9" s="14" customFormat="1" ht="27" customHeight="1" thickBot="1" x14ac:dyDescent="0.35">
      <c r="A98" s="141"/>
      <c r="B98" s="141" t="s">
        <v>172</v>
      </c>
      <c r="C98" s="142" t="str">
        <f t="shared" si="2"/>
        <v>Chem-OrgFCKW R12-DE-2000</v>
      </c>
      <c r="D98" s="143"/>
      <c r="E98" s="143">
        <v>1.97</v>
      </c>
      <c r="F98" s="144">
        <f t="shared" si="3"/>
        <v>1.97</v>
      </c>
      <c r="G98" s="145"/>
      <c r="H98" s="146" t="s">
        <v>79</v>
      </c>
      <c r="I98" s="141"/>
    </row>
    <row r="99" spans="1:9" s="14" customFormat="1" ht="27" customHeight="1" thickBot="1" x14ac:dyDescent="0.35">
      <c r="A99" s="141"/>
      <c r="B99" s="141" t="s">
        <v>173</v>
      </c>
      <c r="C99" s="142" t="str">
        <f t="shared" si="2"/>
        <v>Chem-OrgGlyzerin-DE-2020</v>
      </c>
      <c r="D99" s="143"/>
      <c r="E99" s="143">
        <v>8.58</v>
      </c>
      <c r="F99" s="144">
        <f t="shared" si="3"/>
        <v>8.58</v>
      </c>
      <c r="G99" s="145"/>
      <c r="H99" s="146" t="s">
        <v>79</v>
      </c>
      <c r="I99" s="141"/>
    </row>
    <row r="100" spans="1:9" s="14" customFormat="1" ht="27" customHeight="1" thickBot="1" x14ac:dyDescent="0.35">
      <c r="A100" s="141"/>
      <c r="B100" s="141" t="s">
        <v>174</v>
      </c>
      <c r="C100" s="142" t="str">
        <f t="shared" si="2"/>
        <v>Chem-OrgGummi-EPDM-DE-2000</v>
      </c>
      <c r="D100" s="143"/>
      <c r="E100" s="143">
        <v>3.28</v>
      </c>
      <c r="F100" s="144">
        <f t="shared" si="3"/>
        <v>3.28</v>
      </c>
      <c r="G100" s="145"/>
      <c r="H100" s="146" t="s">
        <v>79</v>
      </c>
      <c r="I100" s="141"/>
    </row>
    <row r="101" spans="1:9" s="14" customFormat="1" ht="27" customHeight="1" thickBot="1" x14ac:dyDescent="0.35">
      <c r="A101" s="141"/>
      <c r="B101" s="141" t="s">
        <v>175</v>
      </c>
      <c r="C101" s="142" t="str">
        <f t="shared" si="2"/>
        <v>Chem-OrgHarnstoff-DE-2020</v>
      </c>
      <c r="D101" s="143"/>
      <c r="E101" s="143">
        <v>0.752</v>
      </c>
      <c r="F101" s="144">
        <f t="shared" si="3"/>
        <v>0.752</v>
      </c>
      <c r="G101" s="147"/>
      <c r="H101" s="146" t="s">
        <v>79</v>
      </c>
      <c r="I101" s="141"/>
    </row>
    <row r="102" spans="1:9" s="14" customFormat="1" ht="27" customHeight="1" thickBot="1" x14ac:dyDescent="0.35">
      <c r="A102" s="141"/>
      <c r="B102" s="141" t="s">
        <v>176</v>
      </c>
      <c r="C102" s="142" t="str">
        <f t="shared" si="2"/>
        <v>Chem-OrgH-FCKW R22-DE-2000</v>
      </c>
      <c r="D102" s="143"/>
      <c r="E102" s="143">
        <v>2.25</v>
      </c>
      <c r="F102" s="144">
        <f t="shared" si="3"/>
        <v>2.25</v>
      </c>
      <c r="G102" s="145"/>
      <c r="H102" s="146" t="s">
        <v>79</v>
      </c>
      <c r="I102" s="141"/>
    </row>
    <row r="103" spans="1:9" s="14" customFormat="1" ht="27" customHeight="1" thickBot="1" x14ac:dyDescent="0.35">
      <c r="A103" s="141"/>
      <c r="B103" s="141" t="s">
        <v>177</v>
      </c>
      <c r="C103" s="142" t="str">
        <f t="shared" si="2"/>
        <v>Chem-OrgLösemittel (hochrein)</v>
      </c>
      <c r="D103" s="143"/>
      <c r="E103" s="143">
        <v>2.59</v>
      </c>
      <c r="F103" s="144">
        <f t="shared" si="3"/>
        <v>2.59</v>
      </c>
      <c r="G103" s="145"/>
      <c r="H103" s="146" t="s">
        <v>79</v>
      </c>
      <c r="I103" s="141"/>
    </row>
    <row r="104" spans="1:9" s="14" customFormat="1" ht="27" customHeight="1" thickBot="1" x14ac:dyDescent="0.35">
      <c r="A104" s="141"/>
      <c r="B104" s="141" t="s">
        <v>178</v>
      </c>
      <c r="C104" s="142" t="str">
        <f t="shared" si="2"/>
        <v>Chem-OrgMethanol-Stoff-DE-2000</v>
      </c>
      <c r="D104" s="143"/>
      <c r="E104" s="143">
        <v>0.745</v>
      </c>
      <c r="F104" s="144">
        <f t="shared" si="3"/>
        <v>0.745</v>
      </c>
      <c r="G104" s="145"/>
      <c r="H104" s="146" t="s">
        <v>79</v>
      </c>
      <c r="I104" s="141"/>
    </row>
    <row r="105" spans="1:9" s="14" customFormat="1" ht="27" customHeight="1" thickBot="1" x14ac:dyDescent="0.35">
      <c r="A105" s="141"/>
      <c r="B105" s="141" t="s">
        <v>179</v>
      </c>
      <c r="C105" s="142" t="str">
        <f t="shared" si="2"/>
        <v>Chem-OrgPEG+DPM (hochrein)</v>
      </c>
      <c r="D105" s="143"/>
      <c r="E105" s="143">
        <v>2.2400000000000002</v>
      </c>
      <c r="F105" s="144">
        <f t="shared" si="3"/>
        <v>2.2400000000000002</v>
      </c>
      <c r="G105" s="145"/>
      <c r="H105" s="146" t="s">
        <v>79</v>
      </c>
      <c r="I105" s="141"/>
    </row>
    <row r="106" spans="1:9" s="14" customFormat="1" ht="27" customHeight="1" thickBot="1" x14ac:dyDescent="0.35">
      <c r="A106" s="141"/>
      <c r="B106" s="141" t="s">
        <v>180</v>
      </c>
      <c r="C106" s="142" t="str">
        <f t="shared" si="2"/>
        <v>Chem-orgPflanzenschutzmittel-2000</v>
      </c>
      <c r="D106" s="143"/>
      <c r="E106" s="143">
        <v>12.4</v>
      </c>
      <c r="F106" s="144">
        <f t="shared" si="3"/>
        <v>12.4</v>
      </c>
      <c r="G106" s="147"/>
      <c r="H106" s="146" t="s">
        <v>79</v>
      </c>
      <c r="I106" s="141"/>
    </row>
    <row r="107" spans="1:9" s="14" customFormat="1" ht="27" customHeight="1" thickBot="1" x14ac:dyDescent="0.35">
      <c r="A107" s="141"/>
      <c r="B107" s="141" t="s">
        <v>181</v>
      </c>
      <c r="C107" s="142" t="str">
        <f t="shared" si="2"/>
        <v>Chem-OrgPhenol-DE-2020/mass</v>
      </c>
      <c r="D107" s="143"/>
      <c r="E107" s="143">
        <v>2.02</v>
      </c>
      <c r="F107" s="144">
        <f t="shared" si="3"/>
        <v>2.02</v>
      </c>
      <c r="G107" s="145"/>
      <c r="H107" s="146" t="s">
        <v>79</v>
      </c>
      <c r="I107" s="141"/>
    </row>
    <row r="108" spans="1:9" s="14" customFormat="1" ht="27" customHeight="1" thickBot="1" x14ac:dyDescent="0.35">
      <c r="A108" s="141"/>
      <c r="B108" s="141" t="s">
        <v>182</v>
      </c>
      <c r="C108" s="142" t="str">
        <f t="shared" si="2"/>
        <v>Chem-OrgPLA (aus EcoInvent)</v>
      </c>
      <c r="D108" s="143"/>
      <c r="E108" s="143">
        <v>3.19</v>
      </c>
      <c r="F108" s="144">
        <f t="shared" si="3"/>
        <v>3.19</v>
      </c>
      <c r="G108" s="145"/>
      <c r="H108" s="146" t="s">
        <v>79</v>
      </c>
      <c r="I108" s="141"/>
    </row>
    <row r="109" spans="1:9" s="14" customFormat="1" ht="27" customHeight="1" thickBot="1" x14ac:dyDescent="0.35">
      <c r="A109" s="141"/>
      <c r="B109" s="141" t="s">
        <v>183</v>
      </c>
      <c r="C109" s="142" t="str">
        <f t="shared" si="2"/>
        <v>Chem-OrgPolyphenylenoxid-DE-2005</v>
      </c>
      <c r="D109" s="143"/>
      <c r="E109" s="143">
        <v>3.67</v>
      </c>
      <c r="F109" s="144">
        <f t="shared" si="3"/>
        <v>3.67</v>
      </c>
      <c r="G109" s="145"/>
      <c r="H109" s="146" t="s">
        <v>79</v>
      </c>
      <c r="I109" s="141"/>
    </row>
    <row r="110" spans="1:9" s="14" customFormat="1" ht="27" customHeight="1" thickBot="1" x14ac:dyDescent="0.35">
      <c r="A110" s="141"/>
      <c r="B110" s="141" t="s">
        <v>184</v>
      </c>
      <c r="C110" s="142" t="str">
        <f t="shared" si="2"/>
        <v>Chem-OrgPolypropylen-Granulat-EU-APME-2005</v>
      </c>
      <c r="D110" s="143"/>
      <c r="E110" s="143">
        <v>1.97</v>
      </c>
      <c r="F110" s="144">
        <f t="shared" si="3"/>
        <v>1.97</v>
      </c>
      <c r="G110" s="147"/>
      <c r="H110" s="146" t="s">
        <v>79</v>
      </c>
      <c r="I110" s="141"/>
    </row>
    <row r="111" spans="1:9" s="14" customFormat="1" ht="27" customHeight="1" thickBot="1" x14ac:dyDescent="0.35">
      <c r="A111" s="141"/>
      <c r="B111" s="141" t="s">
        <v>185</v>
      </c>
      <c r="C111" s="142" t="str">
        <f t="shared" si="2"/>
        <v>Chem-OrgR134a-DE-2000</v>
      </c>
      <c r="D111" s="143"/>
      <c r="E111" s="143">
        <v>2.13</v>
      </c>
      <c r="F111" s="144">
        <f t="shared" si="3"/>
        <v>2.13</v>
      </c>
      <c r="G111" s="145"/>
      <c r="H111" s="146" t="s">
        <v>79</v>
      </c>
      <c r="I111" s="141"/>
    </row>
    <row r="112" spans="1:9" s="14" customFormat="1" ht="27" customHeight="1" thickBot="1" x14ac:dyDescent="0.35">
      <c r="A112" s="141"/>
      <c r="B112" s="141" t="s">
        <v>186</v>
      </c>
      <c r="C112" s="142" t="str">
        <f t="shared" si="2"/>
        <v>Chem-OrgR600a (iso-Butan)-DE-2000</v>
      </c>
      <c r="D112" s="143"/>
      <c r="E112" s="143">
        <v>0.52700000000000002</v>
      </c>
      <c r="F112" s="144">
        <f t="shared" si="3"/>
        <v>0.52700000000000002</v>
      </c>
      <c r="G112" s="145"/>
      <c r="H112" s="146" t="s">
        <v>79</v>
      </c>
      <c r="I112" s="141"/>
    </row>
    <row r="113" spans="1:9" s="14" customFormat="1" ht="27" customHeight="1" thickBot="1" x14ac:dyDescent="0.35">
      <c r="A113" s="141"/>
      <c r="B113" s="141" t="s">
        <v>187</v>
      </c>
      <c r="C113" s="142" t="str">
        <f t="shared" si="2"/>
        <v>Chem-OrgRuss-DE-2000</v>
      </c>
      <c r="D113" s="143"/>
      <c r="E113" s="143">
        <v>0.41599999999999998</v>
      </c>
      <c r="F113" s="144">
        <f t="shared" si="3"/>
        <v>0.41599999999999998</v>
      </c>
      <c r="G113" s="145"/>
      <c r="H113" s="146" t="s">
        <v>79</v>
      </c>
      <c r="I113" s="141"/>
    </row>
    <row r="114" spans="1:9" s="14" customFormat="1" ht="27" customHeight="1" thickBot="1" x14ac:dyDescent="0.35">
      <c r="A114" s="141"/>
      <c r="B114" s="141" t="s">
        <v>188</v>
      </c>
      <c r="C114" s="142" t="str">
        <f t="shared" si="2"/>
        <v>Chem-OrgTetrachlorkohlenstoff-DE-2000</v>
      </c>
      <c r="D114" s="143"/>
      <c r="E114" s="143">
        <v>1.62</v>
      </c>
      <c r="F114" s="144">
        <f t="shared" si="3"/>
        <v>1.62</v>
      </c>
      <c r="G114" s="147"/>
      <c r="H114" s="146" t="s">
        <v>79</v>
      </c>
      <c r="I114" s="141"/>
    </row>
    <row r="115" spans="1:9" s="14" customFormat="1" ht="27" customHeight="1" thickBot="1" x14ac:dyDescent="0.35">
      <c r="A115" s="141"/>
      <c r="B115" s="141" t="s">
        <v>189</v>
      </c>
      <c r="C115" s="142" t="str">
        <f t="shared" si="2"/>
        <v>Chem-orgThermo-Öl-DE-2000</v>
      </c>
      <c r="D115" s="143"/>
      <c r="E115" s="143">
        <v>7.24</v>
      </c>
      <c r="F115" s="144">
        <f t="shared" si="3"/>
        <v>7.24</v>
      </c>
      <c r="G115" s="145"/>
      <c r="H115" s="146" t="s">
        <v>79</v>
      </c>
      <c r="I115" s="141"/>
    </row>
    <row r="116" spans="1:9" s="14" customFormat="1" ht="27" customHeight="1" thickBot="1" x14ac:dyDescent="0.35">
      <c r="A116" s="141" t="s">
        <v>193</v>
      </c>
      <c r="B116" s="141" t="s">
        <v>193</v>
      </c>
      <c r="C116" s="142" t="str">
        <f t="shared" si="2"/>
        <v>Chlor</v>
      </c>
      <c r="D116" s="143">
        <v>0.59260000000000002</v>
      </c>
      <c r="E116" s="143">
        <v>0.98699999999999999</v>
      </c>
      <c r="F116" s="144">
        <f t="shared" si="3"/>
        <v>0.59260000000000002</v>
      </c>
      <c r="G116" s="145"/>
      <c r="H116" s="146" t="s">
        <v>79</v>
      </c>
      <c r="I116" s="141"/>
    </row>
    <row r="117" spans="1:9" s="14" customFormat="1" ht="27" customHeight="1" thickBot="1" x14ac:dyDescent="0.35">
      <c r="A117" s="141"/>
      <c r="B117" s="141" t="s">
        <v>190</v>
      </c>
      <c r="C117" s="142" t="str">
        <f t="shared" si="2"/>
        <v>chlorine (compressed)</v>
      </c>
      <c r="D117" s="143"/>
      <c r="E117" s="143">
        <v>1.1390400000000001</v>
      </c>
      <c r="F117" s="144">
        <f t="shared" si="3"/>
        <v>1.1390400000000001</v>
      </c>
      <c r="G117" s="145"/>
      <c r="H117" s="146" t="s">
        <v>79</v>
      </c>
      <c r="I117" s="141"/>
    </row>
    <row r="118" spans="1:9" s="14" customFormat="1" ht="27" customHeight="1" thickBot="1" x14ac:dyDescent="0.35">
      <c r="A118" s="141" t="s">
        <v>194</v>
      </c>
      <c r="B118" s="141"/>
      <c r="C118" s="142" t="str">
        <f t="shared" si="2"/>
        <v>Chlormethan</v>
      </c>
      <c r="D118" s="143">
        <v>3.1753300000000002</v>
      </c>
      <c r="E118" s="143"/>
      <c r="F118" s="144">
        <f t="shared" si="3"/>
        <v>3.1753300000000002</v>
      </c>
      <c r="G118" s="145"/>
      <c r="H118" s="146" t="s">
        <v>79</v>
      </c>
      <c r="I118" s="141"/>
    </row>
    <row r="119" spans="1:9" s="14" customFormat="1" ht="27" customHeight="1" thickBot="1" x14ac:dyDescent="0.35">
      <c r="A119" s="141" t="s">
        <v>195</v>
      </c>
      <c r="B119" s="141" t="s">
        <v>195</v>
      </c>
      <c r="C119" s="142" t="str">
        <f t="shared" si="2"/>
        <v>Chrom</v>
      </c>
      <c r="D119" s="143">
        <v>27.347809999999999</v>
      </c>
      <c r="E119" s="143">
        <v>26.260999999999999</v>
      </c>
      <c r="F119" s="144">
        <f t="shared" si="3"/>
        <v>27.347809999999999</v>
      </c>
      <c r="G119" s="145"/>
      <c r="H119" s="146" t="s">
        <v>79</v>
      </c>
      <c r="I119" s="141"/>
    </row>
    <row r="120" spans="1:9" s="14" customFormat="1" ht="27" customHeight="1" thickBot="1" x14ac:dyDescent="0.35">
      <c r="A120" s="141" t="s">
        <v>196</v>
      </c>
      <c r="B120" s="141" t="s">
        <v>196</v>
      </c>
      <c r="C120" s="142" t="str">
        <f t="shared" si="2"/>
        <v>Chromerze</v>
      </c>
      <c r="D120" s="143">
        <v>4.6519999999999999E-2</v>
      </c>
      <c r="E120" s="143">
        <v>2.06E-2</v>
      </c>
      <c r="F120" s="144">
        <f t="shared" si="3"/>
        <v>4.6519999999999999E-2</v>
      </c>
      <c r="G120" s="147"/>
      <c r="H120" s="146" t="s">
        <v>79</v>
      </c>
      <c r="I120" s="141"/>
    </row>
    <row r="121" spans="1:9" s="14" customFormat="1" ht="27" customHeight="1" thickBot="1" x14ac:dyDescent="0.35">
      <c r="A121" s="141"/>
      <c r="B121" s="141" t="s">
        <v>191</v>
      </c>
      <c r="C121" s="142" t="str">
        <f t="shared" si="2"/>
        <v>Crystalline silicon PV module production</v>
      </c>
      <c r="D121" s="143"/>
      <c r="E121" s="143"/>
      <c r="F121" s="144">
        <f t="shared" si="3"/>
        <v>0</v>
      </c>
      <c r="G121" s="145"/>
      <c r="H121" s="146" t="s">
        <v>79</v>
      </c>
      <c r="I121" s="141"/>
    </row>
    <row r="122" spans="1:9" s="14" customFormat="1" ht="27" customHeight="1" thickBot="1" x14ac:dyDescent="0.35">
      <c r="A122" s="141" t="s">
        <v>197</v>
      </c>
      <c r="B122" s="141" t="s">
        <v>198</v>
      </c>
      <c r="C122" s="142" t="str">
        <f t="shared" si="2"/>
        <v>Cumol</v>
      </c>
      <c r="D122" s="143">
        <v>2.3237100000000002</v>
      </c>
      <c r="E122" s="143">
        <v>2.2200000000000002</v>
      </c>
      <c r="F122" s="144">
        <f t="shared" si="3"/>
        <v>2.3237100000000002</v>
      </c>
      <c r="G122" s="145"/>
      <c r="H122" s="146" t="s">
        <v>79</v>
      </c>
      <c r="I122" s="141"/>
    </row>
    <row r="123" spans="1:9" s="14" customFormat="1" ht="27" customHeight="1" thickBot="1" x14ac:dyDescent="0.35">
      <c r="A123" s="141" t="s">
        <v>199</v>
      </c>
      <c r="B123" s="141"/>
      <c r="C123" s="142" t="str">
        <f t="shared" si="2"/>
        <v>Cyclohexan</v>
      </c>
      <c r="D123" s="143">
        <v>2.4976500000000001</v>
      </c>
      <c r="E123" s="143"/>
      <c r="F123" s="144">
        <f t="shared" si="3"/>
        <v>2.4976500000000001</v>
      </c>
      <c r="G123" s="145"/>
      <c r="H123" s="146" t="s">
        <v>79</v>
      </c>
      <c r="I123" s="141"/>
    </row>
    <row r="124" spans="1:9" s="14" customFormat="1" ht="27" customHeight="1" thickBot="1" x14ac:dyDescent="0.35">
      <c r="A124" s="141" t="s">
        <v>200</v>
      </c>
      <c r="B124" s="141"/>
      <c r="C124" s="142" t="str">
        <f t="shared" si="2"/>
        <v>Dichlormethan</v>
      </c>
      <c r="D124" s="143">
        <v>3.4313600000000002</v>
      </c>
      <c r="E124" s="143"/>
      <c r="F124" s="144">
        <f t="shared" si="3"/>
        <v>3.4313600000000002</v>
      </c>
      <c r="G124" s="145"/>
      <c r="H124" s="146" t="s">
        <v>79</v>
      </c>
      <c r="I124" s="141"/>
    </row>
    <row r="125" spans="1:9" s="14" customFormat="1" ht="27" customHeight="1" thickBot="1" x14ac:dyDescent="0.35">
      <c r="A125" s="141" t="s">
        <v>201</v>
      </c>
      <c r="B125" s="141" t="s">
        <v>201</v>
      </c>
      <c r="C125" s="142" t="str">
        <f t="shared" si="2"/>
        <v>Dolomit</v>
      </c>
      <c r="D125" s="143">
        <v>7.0099999999999996E-2</v>
      </c>
      <c r="E125" s="143">
        <v>2.7199999999999998E-2</v>
      </c>
      <c r="F125" s="144">
        <f t="shared" si="3"/>
        <v>7.0099999999999996E-2</v>
      </c>
      <c r="G125" s="147"/>
      <c r="H125" s="146" t="s">
        <v>79</v>
      </c>
      <c r="I125" s="141"/>
    </row>
    <row r="126" spans="1:9" s="14" customFormat="1" ht="27" customHeight="1" thickBot="1" x14ac:dyDescent="0.35">
      <c r="A126" s="141" t="s">
        <v>202</v>
      </c>
      <c r="B126" s="141" t="s">
        <v>202</v>
      </c>
      <c r="C126" s="142" t="str">
        <f t="shared" si="2"/>
        <v>Edelstahlblech</v>
      </c>
      <c r="D126" s="143">
        <v>5.1841400000000002</v>
      </c>
      <c r="E126" s="143">
        <v>4.5289999999999999</v>
      </c>
      <c r="F126" s="144">
        <f t="shared" si="3"/>
        <v>5.1841400000000002</v>
      </c>
      <c r="G126" s="145"/>
      <c r="H126" s="146" t="s">
        <v>79</v>
      </c>
      <c r="I126" s="141"/>
    </row>
    <row r="127" spans="1:9" s="14" customFormat="1" ht="27" customHeight="1" thickBot="1" x14ac:dyDescent="0.35">
      <c r="A127" s="141" t="s">
        <v>203</v>
      </c>
      <c r="B127" s="141" t="s">
        <v>203</v>
      </c>
      <c r="C127" s="142" t="str">
        <f t="shared" si="2"/>
        <v>Eisen</v>
      </c>
      <c r="D127" s="143">
        <v>1.7640199999999999</v>
      </c>
      <c r="E127" s="143">
        <v>1.5</v>
      </c>
      <c r="F127" s="144">
        <f t="shared" si="3"/>
        <v>1.7640199999999999</v>
      </c>
      <c r="G127" s="145"/>
      <c r="H127" s="146" t="s">
        <v>79</v>
      </c>
      <c r="I127" s="141"/>
    </row>
    <row r="128" spans="1:9" s="14" customFormat="1" ht="27" customHeight="1" thickBot="1" x14ac:dyDescent="0.35">
      <c r="A128" s="141" t="s">
        <v>204</v>
      </c>
      <c r="B128" s="141" t="s">
        <v>204</v>
      </c>
      <c r="C128" s="142" t="str">
        <f t="shared" si="2"/>
        <v>Eisenerz 46%</v>
      </c>
      <c r="D128" s="143">
        <v>8.4899999999999993E-3</v>
      </c>
      <c r="E128" s="143">
        <v>4.4400000000000004E-3</v>
      </c>
      <c r="F128" s="144">
        <f t="shared" si="3"/>
        <v>8.4899999999999993E-3</v>
      </c>
      <c r="G128" s="145"/>
      <c r="H128" s="146" t="s">
        <v>79</v>
      </c>
      <c r="I128" s="141"/>
    </row>
    <row r="129" spans="1:9" s="14" customFormat="1" ht="27" customHeight="1" thickBot="1" x14ac:dyDescent="0.35">
      <c r="A129" s="141" t="s">
        <v>205</v>
      </c>
      <c r="B129" s="141" t="s">
        <v>205</v>
      </c>
      <c r="C129" s="142" t="str">
        <f t="shared" si="2"/>
        <v>Eisenerzkonzentrat</v>
      </c>
      <c r="D129" s="143">
        <v>8.8340000000000002E-2</v>
      </c>
      <c r="E129" s="143">
        <v>1.7299999999999999E-2</v>
      </c>
      <c r="F129" s="144">
        <f t="shared" si="3"/>
        <v>8.8340000000000002E-2</v>
      </c>
      <c r="G129" s="145"/>
      <c r="H129" s="146" t="s">
        <v>79</v>
      </c>
      <c r="I129" s="141"/>
    </row>
    <row r="130" spans="1:9" s="14" customFormat="1" ht="27" customHeight="1" thickBot="1" x14ac:dyDescent="0.35">
      <c r="A130" s="141" t="s">
        <v>206</v>
      </c>
      <c r="B130" s="141" t="s">
        <v>206</v>
      </c>
      <c r="C130" s="142" t="str">
        <f t="shared" si="2"/>
        <v>Epoxidharz</v>
      </c>
      <c r="D130" s="143">
        <v>4.7784399999999998</v>
      </c>
      <c r="E130" s="143">
        <v>6.8109999999999999</v>
      </c>
      <c r="F130" s="144">
        <f t="shared" si="3"/>
        <v>4.7784399999999998</v>
      </c>
      <c r="G130" s="147"/>
      <c r="H130" s="146" t="s">
        <v>79</v>
      </c>
      <c r="I130" s="141"/>
    </row>
    <row r="131" spans="1:9" s="14" customFormat="1" ht="27" customHeight="1" thickBot="1" x14ac:dyDescent="0.35">
      <c r="A131" s="141" t="s">
        <v>207</v>
      </c>
      <c r="B131" s="141" t="s">
        <v>208</v>
      </c>
      <c r="C131" s="142" t="str">
        <f t="shared" si="2"/>
        <v>Essigsäure</v>
      </c>
      <c r="D131" s="143">
        <v>1.62985</v>
      </c>
      <c r="E131" s="143">
        <v>1.1000000000000001</v>
      </c>
      <c r="F131" s="144">
        <f t="shared" si="3"/>
        <v>1.62985</v>
      </c>
      <c r="G131" s="145"/>
      <c r="H131" s="146" t="s">
        <v>79</v>
      </c>
      <c r="I131" s="141"/>
    </row>
    <row r="132" spans="1:9" s="14" customFormat="1" ht="27" customHeight="1" thickBot="1" x14ac:dyDescent="0.35">
      <c r="A132" s="141" t="s">
        <v>209</v>
      </c>
      <c r="B132" s="141"/>
      <c r="C132" s="142" t="str">
        <f t="shared" ref="C132:C195" si="4">IF(AND(A132="",B132=""),"zzz - zu ergänzen",IF(A132&lt;&gt;"",A132,B132))</f>
        <v>Ethan</v>
      </c>
      <c r="D132" s="143">
        <v>0.88746999999999998</v>
      </c>
      <c r="E132" s="143"/>
      <c r="F132" s="144">
        <f t="shared" ref="F132:F195" si="5">IF(D132&lt;&gt;"",D132,E132)</f>
        <v>0.88746999999999998</v>
      </c>
      <c r="G132" s="145"/>
      <c r="H132" s="146" t="s">
        <v>79</v>
      </c>
      <c r="I132" s="141"/>
    </row>
    <row r="133" spans="1:9" s="14" customFormat="1" ht="27" customHeight="1" thickBot="1" x14ac:dyDescent="0.35">
      <c r="A133" s="141" t="s">
        <v>210</v>
      </c>
      <c r="B133" s="141" t="s">
        <v>211</v>
      </c>
      <c r="C133" s="142" t="str">
        <f t="shared" si="4"/>
        <v>Ethylbenzol</v>
      </c>
      <c r="D133" s="143">
        <v>2.2725300000000002</v>
      </c>
      <c r="E133" s="143">
        <v>2.66</v>
      </c>
      <c r="F133" s="144">
        <f t="shared" si="5"/>
        <v>2.2725300000000002</v>
      </c>
      <c r="G133" s="145"/>
      <c r="H133" s="146" t="s">
        <v>79</v>
      </c>
      <c r="I133" s="141"/>
    </row>
    <row r="134" spans="1:9" s="14" customFormat="1" ht="27" customHeight="1" thickBot="1" x14ac:dyDescent="0.35">
      <c r="A134" s="141" t="s">
        <v>212</v>
      </c>
      <c r="B134" s="141" t="s">
        <v>212</v>
      </c>
      <c r="C134" s="142" t="str">
        <f t="shared" si="4"/>
        <v>Ethylen</v>
      </c>
      <c r="D134" s="143">
        <v>1.4583900000000001</v>
      </c>
      <c r="E134" s="143">
        <v>1.42</v>
      </c>
      <c r="F134" s="144">
        <f t="shared" si="5"/>
        <v>1.4583900000000001</v>
      </c>
      <c r="G134" s="147"/>
      <c r="H134" s="146" t="s">
        <v>79</v>
      </c>
      <c r="I134" s="141"/>
    </row>
    <row r="135" spans="1:9" s="14" customFormat="1" ht="27" customHeight="1" thickBot="1" x14ac:dyDescent="0.35">
      <c r="A135" s="141" t="s">
        <v>213</v>
      </c>
      <c r="B135" s="141" t="s">
        <v>214</v>
      </c>
      <c r="C135" s="142" t="str">
        <f t="shared" si="4"/>
        <v>Ethylenoxid</v>
      </c>
      <c r="D135" s="143">
        <v>1.8521000000000001</v>
      </c>
      <c r="E135" s="143">
        <v>2.13</v>
      </c>
      <c r="F135" s="144">
        <f t="shared" si="5"/>
        <v>1.8521000000000001</v>
      </c>
      <c r="G135" s="145"/>
      <c r="H135" s="146" t="s">
        <v>79</v>
      </c>
      <c r="I135" s="141"/>
    </row>
    <row r="136" spans="1:9" s="14" customFormat="1" ht="27" customHeight="1" thickBot="1" x14ac:dyDescent="0.35">
      <c r="A136" s="141"/>
      <c r="B136" s="141" t="s">
        <v>192</v>
      </c>
      <c r="C136" s="142" t="str">
        <f t="shared" si="4"/>
        <v>FabrikAnoden-C-DE-2000</v>
      </c>
      <c r="D136" s="143"/>
      <c r="E136" s="143">
        <v>0.38400000000000001</v>
      </c>
      <c r="F136" s="144">
        <f t="shared" si="5"/>
        <v>0.38400000000000001</v>
      </c>
      <c r="G136" s="147"/>
      <c r="H136" s="146" t="s">
        <v>79</v>
      </c>
      <c r="I136" s="141"/>
    </row>
    <row r="137" spans="1:9" s="14" customFormat="1" ht="27" customHeight="1" thickBot="1" x14ac:dyDescent="0.35">
      <c r="A137" s="141" t="s">
        <v>215</v>
      </c>
      <c r="B137" s="141"/>
      <c r="C137" s="142" t="str">
        <f t="shared" si="4"/>
        <v>Fluorpolymere (PTFE)</v>
      </c>
      <c r="D137" s="143">
        <v>120.40304999999999</v>
      </c>
      <c r="E137" s="143"/>
      <c r="F137" s="144">
        <f t="shared" si="5"/>
        <v>120.40304999999999</v>
      </c>
      <c r="G137" s="145"/>
      <c r="H137" s="146" t="s">
        <v>79</v>
      </c>
      <c r="I137" s="141"/>
    </row>
    <row r="138" spans="1:9" s="14" customFormat="1" ht="27" customHeight="1" thickBot="1" x14ac:dyDescent="0.35">
      <c r="A138" s="141" t="s">
        <v>216</v>
      </c>
      <c r="B138" s="141" t="s">
        <v>216</v>
      </c>
      <c r="C138" s="142" t="str">
        <f t="shared" si="4"/>
        <v>Flussspat</v>
      </c>
      <c r="D138" s="143">
        <v>0.20551</v>
      </c>
      <c r="E138" s="143">
        <v>8.8599999999999998E-2</v>
      </c>
      <c r="F138" s="144">
        <f t="shared" si="5"/>
        <v>0.20551</v>
      </c>
      <c r="G138" s="145"/>
      <c r="H138" s="146" t="s">
        <v>79</v>
      </c>
      <c r="I138" s="141"/>
    </row>
    <row r="139" spans="1:9" s="14" customFormat="1" ht="27" customHeight="1" thickBot="1" x14ac:dyDescent="0.35">
      <c r="A139" s="141" t="s">
        <v>217</v>
      </c>
      <c r="B139" s="141" t="s">
        <v>218</v>
      </c>
      <c r="C139" s="142" t="str">
        <f t="shared" si="4"/>
        <v>Formaldehyd</v>
      </c>
      <c r="D139" s="143">
        <v>0.91727999999999998</v>
      </c>
      <c r="E139" s="143">
        <v>0.53</v>
      </c>
      <c r="F139" s="144">
        <f t="shared" si="5"/>
        <v>0.91727999999999998</v>
      </c>
      <c r="G139" s="147"/>
      <c r="H139" s="146" t="s">
        <v>79</v>
      </c>
      <c r="I139" s="141"/>
    </row>
    <row r="140" spans="1:9" s="14" customFormat="1" ht="27" customHeight="1" thickBot="1" x14ac:dyDescent="0.35">
      <c r="A140" s="141" t="s">
        <v>219</v>
      </c>
      <c r="B140" s="141" t="s">
        <v>219</v>
      </c>
      <c r="C140" s="142" t="str">
        <f t="shared" si="4"/>
        <v>Gallium</v>
      </c>
      <c r="D140" s="143">
        <v>170.01504</v>
      </c>
      <c r="E140" s="148">
        <v>186084</v>
      </c>
      <c r="F140" s="144">
        <f t="shared" si="5"/>
        <v>170.01504</v>
      </c>
      <c r="G140" s="145"/>
      <c r="H140" s="146" t="s">
        <v>79</v>
      </c>
      <c r="I140" s="141"/>
    </row>
    <row r="141" spans="1:9" s="14" customFormat="1" ht="27" customHeight="1" thickBot="1" x14ac:dyDescent="0.35">
      <c r="A141" s="141" t="s">
        <v>220</v>
      </c>
      <c r="B141" s="141" t="s">
        <v>220</v>
      </c>
      <c r="C141" s="142" t="str">
        <f t="shared" si="4"/>
        <v>Gesteinsmehl</v>
      </c>
      <c r="D141" s="143">
        <v>6.3519999999999993E-2</v>
      </c>
      <c r="E141" s="143">
        <v>2.93E-2</v>
      </c>
      <c r="F141" s="144">
        <f t="shared" si="5"/>
        <v>6.3519999999999993E-2</v>
      </c>
      <c r="G141" s="145"/>
      <c r="H141" s="146" t="s">
        <v>79</v>
      </c>
      <c r="I141" s="141"/>
    </row>
    <row r="142" spans="1:9" s="14" customFormat="1" ht="27" customHeight="1" thickBot="1" x14ac:dyDescent="0.35">
      <c r="A142" s="141" t="s">
        <v>221</v>
      </c>
      <c r="B142" s="141" t="s">
        <v>222</v>
      </c>
      <c r="C142" s="142" t="str">
        <f t="shared" si="4"/>
        <v>GFK (Glasfaserverstärkte Kunststoffe)</v>
      </c>
      <c r="D142" s="143">
        <v>8.5488300000000006</v>
      </c>
      <c r="E142" s="143">
        <v>8.8160000000000007</v>
      </c>
      <c r="F142" s="144">
        <f t="shared" si="5"/>
        <v>8.5488300000000006</v>
      </c>
      <c r="G142" s="145"/>
      <c r="H142" s="146" t="s">
        <v>79</v>
      </c>
      <c r="I142" s="141"/>
    </row>
    <row r="143" spans="1:9" s="14" customFormat="1" ht="27" customHeight="1" thickBot="1" x14ac:dyDescent="0.35">
      <c r="A143" s="141" t="s">
        <v>223</v>
      </c>
      <c r="B143" s="141" t="s">
        <v>224</v>
      </c>
      <c r="C143" s="142" t="str">
        <f t="shared" si="4"/>
        <v>Gips (Calciumsulfat)</v>
      </c>
      <c r="D143" s="143">
        <v>7.5100000000000002E-3</v>
      </c>
      <c r="E143" s="143">
        <v>1.7600000000000001E-3</v>
      </c>
      <c r="F143" s="144">
        <f t="shared" si="5"/>
        <v>7.5100000000000002E-3</v>
      </c>
      <c r="G143" s="147"/>
      <c r="H143" s="146" t="s">
        <v>79</v>
      </c>
      <c r="I143" s="141"/>
    </row>
    <row r="144" spans="1:9" s="14" customFormat="1" ht="27" customHeight="1" thickBot="1" x14ac:dyDescent="0.35">
      <c r="A144" s="141" t="s">
        <v>225</v>
      </c>
      <c r="B144" s="141" t="s">
        <v>226</v>
      </c>
      <c r="C144" s="142" t="str">
        <f t="shared" si="4"/>
        <v>Glas (Behälterglas)</v>
      </c>
      <c r="D144" s="143">
        <v>1.0255799999999999</v>
      </c>
      <c r="E144" s="143">
        <v>0.56299999999999994</v>
      </c>
      <c r="F144" s="144">
        <f t="shared" si="5"/>
        <v>1.0255799999999999</v>
      </c>
      <c r="G144" s="145"/>
      <c r="H144" s="146" t="s">
        <v>79</v>
      </c>
      <c r="I144" s="141"/>
    </row>
    <row r="145" spans="1:9" s="14" customFormat="1" ht="27" customHeight="1" thickBot="1" x14ac:dyDescent="0.35">
      <c r="A145" s="141" t="s">
        <v>227</v>
      </c>
      <c r="B145" s="141" t="s">
        <v>228</v>
      </c>
      <c r="C145" s="142" t="str">
        <f t="shared" si="4"/>
        <v>Glas (Flachglas)</v>
      </c>
      <c r="D145" s="143">
        <v>0.96503000000000005</v>
      </c>
      <c r="E145" s="143">
        <v>0.6</v>
      </c>
      <c r="F145" s="144">
        <f t="shared" si="5"/>
        <v>0.96503000000000005</v>
      </c>
      <c r="G145" s="145"/>
      <c r="H145" s="146" t="s">
        <v>79</v>
      </c>
      <c r="I145" s="141"/>
    </row>
    <row r="146" spans="1:9" s="14" customFormat="1" ht="27" customHeight="1" thickBot="1" x14ac:dyDescent="0.35">
      <c r="A146" s="141" t="s">
        <v>229</v>
      </c>
      <c r="B146" s="141" t="s">
        <v>229</v>
      </c>
      <c r="C146" s="142" t="str">
        <f t="shared" si="4"/>
        <v>Glasfasern</v>
      </c>
      <c r="D146" s="143">
        <v>2.4246699999999999</v>
      </c>
      <c r="E146" s="143">
        <v>2.5830000000000002</v>
      </c>
      <c r="F146" s="144">
        <f t="shared" si="5"/>
        <v>2.4246699999999999</v>
      </c>
      <c r="G146" s="145"/>
      <c r="H146" s="146" t="s">
        <v>79</v>
      </c>
      <c r="I146" s="141"/>
    </row>
    <row r="147" spans="1:9" s="14" customFormat="1" ht="27" customHeight="1" thickBot="1" x14ac:dyDescent="0.35">
      <c r="A147" s="141" t="s">
        <v>230</v>
      </c>
      <c r="B147" s="141" t="s">
        <v>230</v>
      </c>
      <c r="C147" s="142" t="str">
        <f t="shared" si="4"/>
        <v>Glaswolle</v>
      </c>
      <c r="D147" s="143">
        <v>2.6620300000000001</v>
      </c>
      <c r="E147" s="143">
        <v>1.141</v>
      </c>
      <c r="F147" s="144">
        <f t="shared" si="5"/>
        <v>2.6620300000000001</v>
      </c>
      <c r="G147" s="147"/>
      <c r="H147" s="146" t="s">
        <v>79</v>
      </c>
      <c r="I147" s="141"/>
    </row>
    <row r="148" spans="1:9" s="14" customFormat="1" ht="27" customHeight="1" thickBot="1" x14ac:dyDescent="0.35">
      <c r="A148" s="141" t="s">
        <v>231</v>
      </c>
      <c r="B148" s="141" t="s">
        <v>231</v>
      </c>
      <c r="C148" s="142" t="str">
        <f t="shared" si="4"/>
        <v>Gold</v>
      </c>
      <c r="D148" s="143">
        <v>47790.299610000002</v>
      </c>
      <c r="E148" s="143">
        <v>17903.079000000002</v>
      </c>
      <c r="F148" s="144">
        <f t="shared" si="5"/>
        <v>47790.299610000002</v>
      </c>
      <c r="G148" s="145"/>
      <c r="H148" s="146" t="s">
        <v>79</v>
      </c>
      <c r="I148" s="141"/>
    </row>
    <row r="149" spans="1:9" s="14" customFormat="1" ht="27" customHeight="1" thickBot="1" x14ac:dyDescent="0.35">
      <c r="A149" s="141" t="s">
        <v>232</v>
      </c>
      <c r="B149" s="141" t="s">
        <v>232</v>
      </c>
      <c r="C149" s="142" t="str">
        <f t="shared" si="4"/>
        <v>Graphit</v>
      </c>
      <c r="D149" s="143">
        <v>6.9150000000000003E-2</v>
      </c>
      <c r="E149" s="148">
        <v>2.7300000000000001E-2</v>
      </c>
      <c r="F149" s="144">
        <f t="shared" si="5"/>
        <v>6.9150000000000003E-2</v>
      </c>
      <c r="G149" s="145"/>
      <c r="H149" s="146" t="s">
        <v>79</v>
      </c>
      <c r="I149" s="141"/>
    </row>
    <row r="150" spans="1:9" s="14" customFormat="1" ht="27" customHeight="1" thickBot="1" x14ac:dyDescent="0.35">
      <c r="A150" s="141" t="s">
        <v>233</v>
      </c>
      <c r="B150" s="141" t="s">
        <v>235</v>
      </c>
      <c r="C150" s="142" t="str">
        <f t="shared" si="4"/>
        <v>Helium, Prozessgas</v>
      </c>
      <c r="D150" s="143">
        <v>8.5565499999999997</v>
      </c>
      <c r="E150" s="143" t="s">
        <v>234</v>
      </c>
      <c r="F150" s="144">
        <f t="shared" si="5"/>
        <v>8.5565499999999997</v>
      </c>
      <c r="G150" s="145"/>
      <c r="H150" s="146" t="s">
        <v>79</v>
      </c>
      <c r="I150" s="141"/>
    </row>
    <row r="151" spans="1:9" s="14" customFormat="1" ht="27" customHeight="1" thickBot="1" x14ac:dyDescent="0.35">
      <c r="A151" s="141" t="s">
        <v>236</v>
      </c>
      <c r="B151" s="141" t="s">
        <v>237</v>
      </c>
      <c r="C151" s="142" t="str">
        <f t="shared" si="4"/>
        <v>Holz unbehandelt</v>
      </c>
      <c r="D151" s="143">
        <v>0.11829000000000001</v>
      </c>
      <c r="E151" s="143">
        <v>1.1900000000000001E-2</v>
      </c>
      <c r="F151" s="144">
        <f t="shared" si="5"/>
        <v>0.11829000000000001</v>
      </c>
      <c r="G151" s="147"/>
      <c r="H151" s="146" t="s">
        <v>79</v>
      </c>
      <c r="I151" s="141"/>
    </row>
    <row r="152" spans="1:9" s="14" customFormat="1" ht="27" customHeight="1" thickBot="1" x14ac:dyDescent="0.35">
      <c r="A152" s="141" t="s">
        <v>238</v>
      </c>
      <c r="B152" s="141" t="s">
        <v>238</v>
      </c>
      <c r="C152" s="142" t="str">
        <f t="shared" si="4"/>
        <v>Holzstoff</v>
      </c>
      <c r="D152" s="143">
        <v>1.55128</v>
      </c>
      <c r="E152" s="143">
        <v>0.69699999999999995</v>
      </c>
      <c r="F152" s="144">
        <f t="shared" si="5"/>
        <v>1.55128</v>
      </c>
      <c r="G152" s="145"/>
      <c r="H152" s="146" t="s">
        <v>79</v>
      </c>
      <c r="I152" s="141"/>
    </row>
    <row r="153" spans="1:9" s="14" customFormat="1" ht="27" customHeight="1" thickBot="1" x14ac:dyDescent="0.35">
      <c r="A153" s="141" t="s">
        <v>239</v>
      </c>
      <c r="B153" s="141"/>
      <c r="C153" s="142" t="str">
        <f t="shared" si="4"/>
        <v>Hüttensand</v>
      </c>
      <c r="D153" s="143">
        <v>0.1011</v>
      </c>
      <c r="E153" s="143"/>
      <c r="F153" s="144">
        <f t="shared" si="5"/>
        <v>0.1011</v>
      </c>
      <c r="G153" s="145"/>
      <c r="H153" s="146" t="s">
        <v>79</v>
      </c>
      <c r="I153" s="141"/>
    </row>
    <row r="154" spans="1:9" s="14" customFormat="1" ht="27" customHeight="1" thickBot="1" x14ac:dyDescent="0.35">
      <c r="A154" s="141" t="s">
        <v>240</v>
      </c>
      <c r="B154" s="141"/>
      <c r="C154" s="142" t="str">
        <f t="shared" si="4"/>
        <v>Hydrauliköl</v>
      </c>
      <c r="D154" s="143">
        <v>1.9220000000000001E-2</v>
      </c>
      <c r="E154" s="143"/>
      <c r="F154" s="144">
        <f t="shared" si="5"/>
        <v>1.9220000000000001E-2</v>
      </c>
      <c r="G154" s="145"/>
      <c r="H154" s="146" t="s">
        <v>79</v>
      </c>
      <c r="I154" s="141"/>
    </row>
    <row r="155" spans="1:9" s="14" customFormat="1" ht="27" customHeight="1" thickBot="1" x14ac:dyDescent="0.35">
      <c r="A155" s="141" t="s">
        <v>241</v>
      </c>
      <c r="B155" s="141" t="s">
        <v>241</v>
      </c>
      <c r="C155" s="142" t="str">
        <f t="shared" si="4"/>
        <v>Ilmenitkonzentrate</v>
      </c>
      <c r="D155" s="143">
        <v>0.12858</v>
      </c>
      <c r="E155" s="143">
        <v>0.218</v>
      </c>
      <c r="F155" s="144">
        <f t="shared" si="5"/>
        <v>0.12858</v>
      </c>
      <c r="G155" s="145"/>
      <c r="H155" s="146" t="s">
        <v>79</v>
      </c>
      <c r="I155" s="141"/>
    </row>
    <row r="156" spans="1:9" s="14" customFormat="1" ht="27" customHeight="1" thickBot="1" x14ac:dyDescent="0.35">
      <c r="A156" s="141" t="s">
        <v>242</v>
      </c>
      <c r="B156" s="141" t="s">
        <v>242</v>
      </c>
      <c r="C156" s="142" t="str">
        <f t="shared" si="4"/>
        <v>Indium</v>
      </c>
      <c r="D156" s="143">
        <v>117.51696</v>
      </c>
      <c r="E156" s="143">
        <v>149.197</v>
      </c>
      <c r="F156" s="144">
        <f t="shared" si="5"/>
        <v>117.51696</v>
      </c>
      <c r="G156" s="147"/>
      <c r="H156" s="146" t="s">
        <v>79</v>
      </c>
      <c r="I156" s="141"/>
    </row>
    <row r="157" spans="1:9" s="14" customFormat="1" ht="27" customHeight="1" thickBot="1" x14ac:dyDescent="0.35">
      <c r="A157" s="141" t="s">
        <v>243</v>
      </c>
      <c r="B157" s="141" t="s">
        <v>243</v>
      </c>
      <c r="C157" s="142" t="str">
        <f t="shared" si="4"/>
        <v>Kalisalz</v>
      </c>
      <c r="D157" s="143">
        <v>2.6859999999999998E-2</v>
      </c>
      <c r="E157" s="143">
        <v>0.377</v>
      </c>
      <c r="F157" s="144">
        <f t="shared" si="5"/>
        <v>2.6859999999999998E-2</v>
      </c>
      <c r="G157" s="145"/>
      <c r="H157" s="146" t="s">
        <v>79</v>
      </c>
      <c r="I157" s="141"/>
    </row>
    <row r="158" spans="1:9" s="14" customFormat="1" ht="27" customHeight="1" thickBot="1" x14ac:dyDescent="0.35">
      <c r="A158" s="141" t="s">
        <v>244</v>
      </c>
      <c r="B158" s="141" t="s">
        <v>244</v>
      </c>
      <c r="C158" s="142" t="str">
        <f t="shared" si="4"/>
        <v>Kaolin</v>
      </c>
      <c r="D158" s="143">
        <v>0.20602000000000001</v>
      </c>
      <c r="E158" s="143">
        <v>0.21</v>
      </c>
      <c r="F158" s="144">
        <f t="shared" si="5"/>
        <v>0.20602000000000001</v>
      </c>
      <c r="G158" s="145"/>
      <c r="H158" s="146" t="s">
        <v>79</v>
      </c>
      <c r="I158" s="141"/>
    </row>
    <row r="159" spans="1:9" s="14" customFormat="1" ht="27" customHeight="1" thickBot="1" x14ac:dyDescent="0.35">
      <c r="A159" s="141" t="s">
        <v>245</v>
      </c>
      <c r="B159" s="141" t="s">
        <v>246</v>
      </c>
      <c r="C159" s="142" t="str">
        <f t="shared" si="4"/>
        <v>Kies (Baukies)</v>
      </c>
      <c r="D159" s="143">
        <v>4.8500000000000001E-3</v>
      </c>
      <c r="E159" s="143">
        <v>1.67E-3</v>
      </c>
      <c r="F159" s="144">
        <f t="shared" si="5"/>
        <v>4.8500000000000001E-3</v>
      </c>
      <c r="G159" s="145"/>
      <c r="H159" s="146" t="s">
        <v>79</v>
      </c>
      <c r="I159" s="141"/>
    </row>
    <row r="160" spans="1:9" s="14" customFormat="1" ht="27" customHeight="1" thickBot="1" x14ac:dyDescent="0.35">
      <c r="A160" s="141" t="s">
        <v>247</v>
      </c>
      <c r="B160" s="141" t="s">
        <v>247</v>
      </c>
      <c r="C160" s="142" t="str">
        <f t="shared" si="4"/>
        <v>Kieselgur</v>
      </c>
      <c r="D160" s="143">
        <v>0.43983</v>
      </c>
      <c r="E160" s="143">
        <v>0.44</v>
      </c>
      <c r="F160" s="144">
        <f t="shared" si="5"/>
        <v>0.43983</v>
      </c>
      <c r="G160" s="147"/>
      <c r="H160" s="146" t="s">
        <v>79</v>
      </c>
      <c r="I160" s="141"/>
    </row>
    <row r="161" spans="1:9" s="14" customFormat="1" ht="27" customHeight="1" thickBot="1" x14ac:dyDescent="0.35">
      <c r="A161" s="141" t="s">
        <v>248</v>
      </c>
      <c r="B161" s="141" t="s">
        <v>248</v>
      </c>
      <c r="C161" s="142" t="str">
        <f t="shared" si="4"/>
        <v>Kobalt</v>
      </c>
      <c r="D161" s="143">
        <v>47.615380000000002</v>
      </c>
      <c r="E161" s="143">
        <v>7.7210000000000001</v>
      </c>
      <c r="F161" s="144">
        <f t="shared" si="5"/>
        <v>47.615380000000002</v>
      </c>
      <c r="G161" s="145"/>
      <c r="H161" s="146" t="s">
        <v>79</v>
      </c>
      <c r="I161" s="141"/>
    </row>
    <row r="162" spans="1:9" s="14" customFormat="1" ht="27" customHeight="1" thickBot="1" x14ac:dyDescent="0.35">
      <c r="A162" s="141" t="s">
        <v>249</v>
      </c>
      <c r="B162" s="141" t="s">
        <v>222</v>
      </c>
      <c r="C162" s="142" t="str">
        <f t="shared" si="4"/>
        <v>Kohlenstoffkaservertärkte Kunststoffe</v>
      </c>
      <c r="D162" s="143">
        <v>83.64282</v>
      </c>
      <c r="E162" s="143">
        <v>8.8160000000000007</v>
      </c>
      <c r="F162" s="144">
        <f t="shared" si="5"/>
        <v>83.64282</v>
      </c>
      <c r="G162" s="145"/>
      <c r="H162" s="146" t="s">
        <v>79</v>
      </c>
      <c r="I162" s="141"/>
    </row>
    <row r="163" spans="1:9" s="14" customFormat="1" ht="27" customHeight="1" thickBot="1" x14ac:dyDescent="0.35">
      <c r="A163" s="141" t="s">
        <v>250</v>
      </c>
      <c r="B163" s="141" t="s">
        <v>252</v>
      </c>
      <c r="C163" s="142" t="str">
        <f t="shared" si="4"/>
        <v>Koks</v>
      </c>
      <c r="D163" s="143">
        <v>0.75373000000000001</v>
      </c>
      <c r="E163" s="143" t="s">
        <v>251</v>
      </c>
      <c r="F163" s="144">
        <f t="shared" si="5"/>
        <v>0.75373000000000001</v>
      </c>
      <c r="G163" s="145"/>
      <c r="H163" s="146" t="s">
        <v>79</v>
      </c>
      <c r="I163" s="141"/>
    </row>
    <row r="164" spans="1:9" s="14" customFormat="1" ht="27" customHeight="1" thickBot="1" x14ac:dyDescent="0.35">
      <c r="A164" s="141" t="s">
        <v>253</v>
      </c>
      <c r="B164" s="141" t="s">
        <v>253</v>
      </c>
      <c r="C164" s="142" t="str">
        <f t="shared" si="4"/>
        <v>Kryolith</v>
      </c>
      <c r="D164" s="143">
        <v>2.5592199999999998</v>
      </c>
      <c r="E164" s="143">
        <v>2.6160000000000001</v>
      </c>
      <c r="F164" s="144">
        <f t="shared" si="5"/>
        <v>2.5592199999999998</v>
      </c>
      <c r="G164" s="147"/>
      <c r="H164" s="146" t="s">
        <v>79</v>
      </c>
      <c r="I164" s="141"/>
    </row>
    <row r="165" spans="1:9" s="14" customFormat="1" ht="27" customHeight="1" thickBot="1" x14ac:dyDescent="0.35">
      <c r="A165" s="141" t="s">
        <v>254</v>
      </c>
      <c r="B165" s="141" t="s">
        <v>255</v>
      </c>
      <c r="C165" s="142" t="str">
        <f t="shared" si="4"/>
        <v>Kupfer, primär</v>
      </c>
      <c r="D165" s="143">
        <v>6.6576700000000004</v>
      </c>
      <c r="E165" s="143">
        <v>4.87</v>
      </c>
      <c r="F165" s="144">
        <f t="shared" si="5"/>
        <v>6.6576700000000004</v>
      </c>
      <c r="G165" s="145"/>
      <c r="H165" s="146" t="s">
        <v>79</v>
      </c>
      <c r="I165" s="141"/>
    </row>
    <row r="166" spans="1:9" s="14" customFormat="1" ht="27" customHeight="1" thickBot="1" x14ac:dyDescent="0.35">
      <c r="A166" s="141" t="s">
        <v>256</v>
      </c>
      <c r="B166" s="141" t="s">
        <v>256</v>
      </c>
      <c r="C166" s="142" t="str">
        <f t="shared" si="4"/>
        <v>Kupfer, sekundär</v>
      </c>
      <c r="D166" s="143">
        <v>1.73427</v>
      </c>
      <c r="E166" s="143">
        <v>1.6990000000000001</v>
      </c>
      <c r="F166" s="144">
        <f t="shared" si="5"/>
        <v>1.73427</v>
      </c>
      <c r="G166" s="145"/>
      <c r="H166" s="146" t="s">
        <v>79</v>
      </c>
      <c r="I166" s="141"/>
    </row>
    <row r="167" spans="1:9" s="14" customFormat="1" ht="27" customHeight="1" thickBot="1" x14ac:dyDescent="0.35">
      <c r="A167" s="141" t="s">
        <v>257</v>
      </c>
      <c r="B167" s="141" t="s">
        <v>258</v>
      </c>
      <c r="C167" s="142" t="str">
        <f t="shared" si="4"/>
        <v>Kupferblech, primär</v>
      </c>
      <c r="D167" s="143">
        <v>7.1898900000000001</v>
      </c>
      <c r="E167" s="143">
        <v>1.18</v>
      </c>
      <c r="F167" s="144">
        <f t="shared" si="5"/>
        <v>7.1898900000000001</v>
      </c>
      <c r="G167" s="145"/>
      <c r="H167" s="146" t="s">
        <v>79</v>
      </c>
      <c r="I167" s="141"/>
    </row>
    <row r="168" spans="1:9" s="14" customFormat="1" ht="27" customHeight="1" thickBot="1" x14ac:dyDescent="0.35">
      <c r="A168" s="141" t="s">
        <v>259</v>
      </c>
      <c r="B168" s="141"/>
      <c r="C168" s="142" t="str">
        <f t="shared" si="4"/>
        <v>Kupferblech, sekundär</v>
      </c>
      <c r="D168" s="143">
        <v>2.2665000000000002</v>
      </c>
      <c r="E168" s="143"/>
      <c r="F168" s="144">
        <f t="shared" si="5"/>
        <v>2.2665000000000002</v>
      </c>
      <c r="G168" s="147"/>
      <c r="H168" s="146" t="s">
        <v>79</v>
      </c>
      <c r="I168" s="141"/>
    </row>
    <row r="169" spans="1:9" s="14" customFormat="1" ht="27" customHeight="1" thickBot="1" x14ac:dyDescent="0.35">
      <c r="A169" s="141" t="s">
        <v>260</v>
      </c>
      <c r="B169" s="141" t="s">
        <v>261</v>
      </c>
      <c r="C169" s="142" t="str">
        <f t="shared" si="4"/>
        <v>Kupferkonzentrate</v>
      </c>
      <c r="D169" s="143">
        <v>1.1397600000000001</v>
      </c>
      <c r="E169" s="143">
        <v>2.25</v>
      </c>
      <c r="F169" s="144">
        <f t="shared" si="5"/>
        <v>1.1397600000000001</v>
      </c>
      <c r="G169" s="145"/>
      <c r="H169" s="146" t="s">
        <v>79</v>
      </c>
      <c r="I169" s="141"/>
    </row>
    <row r="170" spans="1:9" s="14" customFormat="1" ht="27" customHeight="1" thickBot="1" x14ac:dyDescent="0.35">
      <c r="A170" s="141" t="s">
        <v>262</v>
      </c>
      <c r="B170" s="141"/>
      <c r="C170" s="142" t="str">
        <f t="shared" si="4"/>
        <v>Lack Lösemittelbasis</v>
      </c>
      <c r="D170" s="143">
        <v>1.9987299999999999</v>
      </c>
      <c r="E170" s="143"/>
      <c r="F170" s="144">
        <f t="shared" si="5"/>
        <v>1.9987299999999999</v>
      </c>
      <c r="G170" s="145"/>
      <c r="H170" s="146" t="s">
        <v>79</v>
      </c>
      <c r="I170" s="141"/>
    </row>
    <row r="171" spans="1:9" s="14" customFormat="1" ht="27" customHeight="1" thickBot="1" x14ac:dyDescent="0.35">
      <c r="A171" s="141" t="s">
        <v>263</v>
      </c>
      <c r="B171" s="141"/>
      <c r="C171" s="142" t="str">
        <f t="shared" si="4"/>
        <v>Leim/ Klebstoffe</v>
      </c>
      <c r="D171" s="143">
        <v>5.5957499999999998</v>
      </c>
      <c r="E171" s="143"/>
      <c r="F171" s="144">
        <f t="shared" si="5"/>
        <v>5.5957499999999998</v>
      </c>
      <c r="G171" s="145"/>
      <c r="H171" s="146" t="s">
        <v>79</v>
      </c>
      <c r="I171" s="141"/>
    </row>
    <row r="172" spans="1:9" s="14" customFormat="1" ht="27" customHeight="1" thickBot="1" x14ac:dyDescent="0.35">
      <c r="A172" s="141" t="s">
        <v>264</v>
      </c>
      <c r="B172" s="141" t="s">
        <v>264</v>
      </c>
      <c r="C172" s="142" t="str">
        <f t="shared" si="4"/>
        <v>Lithium</v>
      </c>
      <c r="D172" s="143">
        <v>79.28707</v>
      </c>
      <c r="E172" s="143">
        <v>18.344000000000001</v>
      </c>
      <c r="F172" s="144">
        <f t="shared" si="5"/>
        <v>79.28707</v>
      </c>
      <c r="G172" s="147"/>
      <c r="H172" s="146" t="s">
        <v>79</v>
      </c>
      <c r="I172" s="141"/>
    </row>
    <row r="173" spans="1:9" s="14" customFormat="1" ht="27" customHeight="1" thickBot="1" x14ac:dyDescent="0.35">
      <c r="A173" s="141" t="s">
        <v>265</v>
      </c>
      <c r="B173" s="141" t="s">
        <v>265</v>
      </c>
      <c r="C173" s="142" t="str">
        <f t="shared" si="4"/>
        <v>Magnesium</v>
      </c>
      <c r="D173" s="143">
        <v>28.81439</v>
      </c>
      <c r="E173" s="143">
        <v>73.117000000000004</v>
      </c>
      <c r="F173" s="144">
        <f t="shared" si="5"/>
        <v>28.81439</v>
      </c>
      <c r="G173" s="145"/>
      <c r="H173" s="146" t="s">
        <v>79</v>
      </c>
      <c r="I173" s="141"/>
    </row>
    <row r="174" spans="1:9" s="14" customFormat="1" ht="27" customHeight="1" thickBot="1" x14ac:dyDescent="0.35">
      <c r="A174" s="141" t="s">
        <v>266</v>
      </c>
      <c r="B174" s="141" t="s">
        <v>266</v>
      </c>
      <c r="C174" s="142" t="str">
        <f t="shared" si="4"/>
        <v>Magnesiumsulfat</v>
      </c>
      <c r="D174" s="143">
        <v>1.0444</v>
      </c>
      <c r="E174" s="143">
        <v>0.29499999999999998</v>
      </c>
      <c r="F174" s="144">
        <f t="shared" si="5"/>
        <v>1.0444</v>
      </c>
      <c r="G174" s="145"/>
      <c r="H174" s="146" t="s">
        <v>79</v>
      </c>
      <c r="I174" s="141"/>
    </row>
    <row r="175" spans="1:9" s="14" customFormat="1" ht="27" customHeight="1" thickBot="1" x14ac:dyDescent="0.35">
      <c r="A175" s="141" t="s">
        <v>267</v>
      </c>
      <c r="B175" s="141" t="s">
        <v>267</v>
      </c>
      <c r="C175" s="142" t="str">
        <f t="shared" si="4"/>
        <v>Mangan</v>
      </c>
      <c r="D175" s="143">
        <v>5.4794600000000004</v>
      </c>
      <c r="E175" s="143">
        <v>2.5249999999999999</v>
      </c>
      <c r="F175" s="144">
        <f t="shared" si="5"/>
        <v>5.4794600000000004</v>
      </c>
      <c r="G175" s="145"/>
      <c r="H175" s="146" t="s">
        <v>79</v>
      </c>
      <c r="I175" s="141"/>
    </row>
    <row r="176" spans="1:9" s="14" customFormat="1" ht="27" customHeight="1" thickBot="1" x14ac:dyDescent="0.35">
      <c r="A176" s="141" t="s">
        <v>268</v>
      </c>
      <c r="B176" s="141" t="s">
        <v>268</v>
      </c>
      <c r="C176" s="142" t="str">
        <f t="shared" si="4"/>
        <v>Manganerz</v>
      </c>
      <c r="D176" s="143">
        <v>8.6929999999999993E-2</v>
      </c>
      <c r="E176" s="143">
        <v>1.21E-2</v>
      </c>
      <c r="F176" s="144">
        <f t="shared" si="5"/>
        <v>8.6929999999999993E-2</v>
      </c>
      <c r="G176" s="147"/>
      <c r="H176" s="146" t="s">
        <v>79</v>
      </c>
      <c r="I176" s="141"/>
    </row>
    <row r="177" spans="1:9" s="14" customFormat="1" ht="27" customHeight="1" thickBot="1" x14ac:dyDescent="0.35">
      <c r="A177" s="141" t="s">
        <v>269</v>
      </c>
      <c r="B177" s="141" t="s">
        <v>269</v>
      </c>
      <c r="C177" s="142" t="str">
        <f t="shared" si="4"/>
        <v>Messing</v>
      </c>
      <c r="D177" s="143">
        <v>5.5542600000000002</v>
      </c>
      <c r="E177" s="143">
        <v>2.2970000000000002</v>
      </c>
      <c r="F177" s="144">
        <f t="shared" si="5"/>
        <v>5.5542600000000002</v>
      </c>
      <c r="G177" s="145"/>
      <c r="H177" s="146" t="s">
        <v>79</v>
      </c>
      <c r="I177" s="141"/>
    </row>
    <row r="178" spans="1:9" s="14" customFormat="1" ht="27" customHeight="1" thickBot="1" x14ac:dyDescent="0.35">
      <c r="A178" s="141" t="s">
        <v>271</v>
      </c>
      <c r="B178" s="141" t="s">
        <v>273</v>
      </c>
      <c r="C178" s="142" t="str">
        <f t="shared" si="4"/>
        <v>Methan (Biomethan)</v>
      </c>
      <c r="D178" s="143">
        <v>0.86295999999999995</v>
      </c>
      <c r="E178" s="143" t="s">
        <v>272</v>
      </c>
      <c r="F178" s="144">
        <f t="shared" si="5"/>
        <v>0.86295999999999995</v>
      </c>
      <c r="G178" s="145"/>
      <c r="H178" s="146" t="s">
        <v>79</v>
      </c>
      <c r="I178" s="141"/>
    </row>
    <row r="179" spans="1:9" s="14" customFormat="1" ht="27" customHeight="1" thickBot="1" x14ac:dyDescent="0.35">
      <c r="A179" s="141" t="s">
        <v>270</v>
      </c>
      <c r="B179" s="141" t="s">
        <v>69</v>
      </c>
      <c r="C179" s="142" t="str">
        <f t="shared" si="4"/>
        <v>Methan (Erdgas)</v>
      </c>
      <c r="D179" s="143">
        <v>0.65898000000000001</v>
      </c>
      <c r="E179" s="143">
        <v>0.56499999999999995</v>
      </c>
      <c r="F179" s="144">
        <f t="shared" si="5"/>
        <v>0.65898000000000001</v>
      </c>
      <c r="G179" s="145"/>
      <c r="H179" s="146" t="s">
        <v>79</v>
      </c>
      <c r="I179" s="141"/>
    </row>
    <row r="180" spans="1:9" s="14" customFormat="1" ht="27" customHeight="1" thickBot="1" x14ac:dyDescent="0.35">
      <c r="A180" s="141" t="s">
        <v>274</v>
      </c>
      <c r="B180" s="141" t="s">
        <v>276</v>
      </c>
      <c r="C180" s="142" t="str">
        <f t="shared" si="4"/>
        <v>Methanol</v>
      </c>
      <c r="D180" s="143">
        <v>0.66313</v>
      </c>
      <c r="E180" s="143" t="s">
        <v>275</v>
      </c>
      <c r="F180" s="144">
        <f t="shared" si="5"/>
        <v>0.66313</v>
      </c>
      <c r="G180" s="145"/>
      <c r="H180" s="146" t="s">
        <v>79</v>
      </c>
      <c r="I180" s="141"/>
    </row>
    <row r="181" spans="1:9" s="14" customFormat="1" ht="27" customHeight="1" thickBot="1" x14ac:dyDescent="0.35">
      <c r="A181" s="141" t="s">
        <v>277</v>
      </c>
      <c r="B181" s="141" t="s">
        <v>277</v>
      </c>
      <c r="C181" s="142" t="str">
        <f t="shared" si="4"/>
        <v>Molybdän</v>
      </c>
      <c r="D181" s="143">
        <v>17.07066</v>
      </c>
      <c r="E181" s="143">
        <v>8.6340000000000003</v>
      </c>
      <c r="F181" s="144">
        <f t="shared" si="5"/>
        <v>17.07066</v>
      </c>
      <c r="G181" s="147"/>
      <c r="H181" s="146" t="s">
        <v>79</v>
      </c>
      <c r="I181" s="141"/>
    </row>
    <row r="182" spans="1:9" s="14" customFormat="1" ht="27" customHeight="1" thickBot="1" x14ac:dyDescent="0.35">
      <c r="A182" s="141" t="s">
        <v>278</v>
      </c>
      <c r="B182" s="141" t="s">
        <v>278</v>
      </c>
      <c r="C182" s="142" t="str">
        <f t="shared" si="4"/>
        <v>Molybdänerz</v>
      </c>
      <c r="D182" s="143">
        <v>7.2431799999999997</v>
      </c>
      <c r="E182" s="143">
        <v>2.367</v>
      </c>
      <c r="F182" s="144">
        <f t="shared" si="5"/>
        <v>7.2431799999999997</v>
      </c>
      <c r="G182" s="145"/>
      <c r="H182" s="146" t="s">
        <v>79</v>
      </c>
      <c r="I182" s="141"/>
    </row>
    <row r="183" spans="1:9" s="14" customFormat="1" ht="27" customHeight="1" thickBot="1" x14ac:dyDescent="0.35">
      <c r="A183" s="141" t="s">
        <v>279</v>
      </c>
      <c r="B183" s="141" t="s">
        <v>279</v>
      </c>
      <c r="C183" s="142" t="str">
        <f t="shared" si="4"/>
        <v>Naphtha</v>
      </c>
      <c r="D183" s="143">
        <v>0.36831999999999998</v>
      </c>
      <c r="E183" s="143">
        <v>0.372</v>
      </c>
      <c r="F183" s="144">
        <f t="shared" si="5"/>
        <v>0.36831999999999998</v>
      </c>
      <c r="G183" s="145"/>
      <c r="H183" s="146" t="s">
        <v>79</v>
      </c>
      <c r="I183" s="141"/>
    </row>
    <row r="184" spans="1:9" s="14" customFormat="1" ht="27" customHeight="1" thickBot="1" x14ac:dyDescent="0.35">
      <c r="A184" s="141" t="s">
        <v>280</v>
      </c>
      <c r="B184" s="141" t="s">
        <v>281</v>
      </c>
      <c r="C184" s="142" t="str">
        <f t="shared" si="4"/>
        <v>Natriumcarbonat (Soda)</v>
      </c>
      <c r="D184" s="143">
        <v>1.2461500000000001</v>
      </c>
      <c r="E184" s="143">
        <v>0.39700000000000002</v>
      </c>
      <c r="F184" s="144">
        <f t="shared" si="5"/>
        <v>1.2461500000000001</v>
      </c>
      <c r="G184" s="145"/>
      <c r="H184" s="146" t="s">
        <v>79</v>
      </c>
      <c r="I184" s="141"/>
    </row>
    <row r="185" spans="1:9" s="14" customFormat="1" ht="27" customHeight="1" thickBot="1" x14ac:dyDescent="0.35">
      <c r="A185" s="141" t="s">
        <v>282</v>
      </c>
      <c r="B185" s="141" t="s">
        <v>282</v>
      </c>
      <c r="C185" s="142" t="str">
        <f t="shared" si="4"/>
        <v>Natronlauge</v>
      </c>
      <c r="D185" s="143">
        <v>1.2799499999999999</v>
      </c>
      <c r="E185" s="143">
        <v>0.98599999999999999</v>
      </c>
      <c r="F185" s="144">
        <f t="shared" si="5"/>
        <v>1.2799499999999999</v>
      </c>
      <c r="G185" s="147"/>
      <c r="H185" s="146" t="s">
        <v>79</v>
      </c>
      <c r="I185" s="141"/>
    </row>
    <row r="186" spans="1:9" s="14" customFormat="1" ht="27" customHeight="1" thickBot="1" x14ac:dyDescent="0.35">
      <c r="A186" s="141" t="s">
        <v>283</v>
      </c>
      <c r="B186" s="141" t="s">
        <v>174</v>
      </c>
      <c r="C186" s="142" t="str">
        <f t="shared" si="4"/>
        <v>Naturkautschuk</v>
      </c>
      <c r="D186" s="143">
        <v>2.7079399999999998</v>
      </c>
      <c r="E186" s="143">
        <v>3.28</v>
      </c>
      <c r="F186" s="144">
        <f t="shared" si="5"/>
        <v>2.7079399999999998</v>
      </c>
      <c r="G186" s="145"/>
      <c r="H186" s="146" t="s">
        <v>79</v>
      </c>
      <c r="I186" s="141"/>
    </row>
    <row r="187" spans="1:9" s="14" customFormat="1" ht="27" customHeight="1" thickBot="1" x14ac:dyDescent="0.35">
      <c r="A187" s="141" t="s">
        <v>284</v>
      </c>
      <c r="B187" s="141" t="s">
        <v>284</v>
      </c>
      <c r="C187" s="142" t="str">
        <f t="shared" si="4"/>
        <v>Nickel</v>
      </c>
      <c r="D187" s="143">
        <v>19.896190000000001</v>
      </c>
      <c r="E187" s="143">
        <v>10.279</v>
      </c>
      <c r="F187" s="144">
        <f t="shared" si="5"/>
        <v>19.896190000000001</v>
      </c>
      <c r="G187" s="145"/>
      <c r="H187" s="146" t="s">
        <v>79</v>
      </c>
      <c r="I187" s="141"/>
    </row>
    <row r="188" spans="1:9" s="14" customFormat="1" ht="27" customHeight="1" thickBot="1" x14ac:dyDescent="0.35">
      <c r="A188" s="141" t="s">
        <v>285</v>
      </c>
      <c r="B188" s="141"/>
      <c r="C188" s="142" t="str">
        <f t="shared" si="4"/>
        <v>Nickel, sekundär</v>
      </c>
      <c r="D188" s="143">
        <v>1.0357400000000001</v>
      </c>
      <c r="E188" s="143"/>
      <c r="F188" s="144">
        <f t="shared" si="5"/>
        <v>1.0357400000000001</v>
      </c>
      <c r="G188" s="145"/>
      <c r="H188" s="146" t="s">
        <v>79</v>
      </c>
      <c r="I188" s="141"/>
    </row>
    <row r="189" spans="1:9" s="14" customFormat="1" ht="27" customHeight="1" thickBot="1" x14ac:dyDescent="0.35">
      <c r="A189" s="141" t="s">
        <v>286</v>
      </c>
      <c r="B189" s="141"/>
      <c r="C189" s="142" t="str">
        <f t="shared" si="4"/>
        <v>Nickelerz</v>
      </c>
      <c r="D189" s="143">
        <v>0.98043999999999998</v>
      </c>
      <c r="E189" s="143"/>
      <c r="F189" s="144">
        <f t="shared" si="5"/>
        <v>0.98043999999999998</v>
      </c>
      <c r="G189" s="147"/>
      <c r="H189" s="146" t="s">
        <v>79</v>
      </c>
      <c r="I189" s="141"/>
    </row>
    <row r="190" spans="1:9" s="14" customFormat="1" ht="27" customHeight="1" thickBot="1" x14ac:dyDescent="0.35">
      <c r="A190" s="141" t="s">
        <v>287</v>
      </c>
      <c r="B190" s="141" t="s">
        <v>288</v>
      </c>
      <c r="C190" s="142" t="str">
        <f t="shared" si="4"/>
        <v>Niob - und Tantalkonzentrate</v>
      </c>
      <c r="D190" s="143">
        <v>0.17968999999999999</v>
      </c>
      <c r="E190" s="143">
        <v>0.18</v>
      </c>
      <c r="F190" s="144">
        <f t="shared" si="5"/>
        <v>0.17968999999999999</v>
      </c>
      <c r="G190" s="145"/>
      <c r="H190" s="146" t="s">
        <v>79</v>
      </c>
      <c r="I190" s="141"/>
    </row>
    <row r="191" spans="1:9" s="14" customFormat="1" ht="27" customHeight="1" thickBot="1" x14ac:dyDescent="0.35">
      <c r="A191" s="141" t="s">
        <v>289</v>
      </c>
      <c r="B191" s="141" t="s">
        <v>290</v>
      </c>
      <c r="C191" s="142" t="str">
        <f t="shared" si="4"/>
        <v>Palladium</v>
      </c>
      <c r="D191" s="143">
        <v>11227.60865</v>
      </c>
      <c r="E191" s="143">
        <v>10277.712</v>
      </c>
      <c r="F191" s="144">
        <f t="shared" si="5"/>
        <v>11227.60865</v>
      </c>
      <c r="G191" s="145"/>
      <c r="H191" s="146" t="s">
        <v>79</v>
      </c>
      <c r="I191" s="141"/>
    </row>
    <row r="192" spans="1:9" s="14" customFormat="1" ht="27" customHeight="1" thickBot="1" x14ac:dyDescent="0.35">
      <c r="A192" s="141" t="s">
        <v>291</v>
      </c>
      <c r="B192" s="141" t="s">
        <v>292</v>
      </c>
      <c r="C192" s="142" t="str">
        <f t="shared" si="4"/>
        <v>Papier</v>
      </c>
      <c r="D192" s="143">
        <v>1.37687</v>
      </c>
      <c r="E192" s="143">
        <v>0.80600000000000005</v>
      </c>
      <c r="F192" s="144">
        <f t="shared" si="5"/>
        <v>1.37687</v>
      </c>
      <c r="G192" s="145"/>
      <c r="H192" s="146" t="s">
        <v>79</v>
      </c>
      <c r="I192" s="141"/>
    </row>
    <row r="193" spans="1:9" s="14" customFormat="1" ht="27" customHeight="1" thickBot="1" x14ac:dyDescent="0.35">
      <c r="A193" s="141" t="s">
        <v>293</v>
      </c>
      <c r="B193" s="141" t="s">
        <v>294</v>
      </c>
      <c r="C193" s="142" t="str">
        <f t="shared" si="4"/>
        <v>Pappe Kartonage</v>
      </c>
      <c r="D193" s="143">
        <v>0.62392999999999998</v>
      </c>
      <c r="E193" s="143">
        <v>0.216</v>
      </c>
      <c r="F193" s="144">
        <f t="shared" si="5"/>
        <v>0.62392999999999998</v>
      </c>
      <c r="G193" s="147"/>
      <c r="H193" s="146" t="s">
        <v>79</v>
      </c>
      <c r="I193" s="141"/>
    </row>
    <row r="194" spans="1:9" s="14" customFormat="1" ht="27" customHeight="1" thickBot="1" x14ac:dyDescent="0.35">
      <c r="A194" s="141" t="s">
        <v>295</v>
      </c>
      <c r="B194" s="141" t="s">
        <v>295</v>
      </c>
      <c r="C194" s="142" t="str">
        <f t="shared" si="4"/>
        <v>Perlit</v>
      </c>
      <c r="D194" s="143">
        <v>4.1399999999999999E-2</v>
      </c>
      <c r="E194" s="143">
        <v>0.97499999999999998</v>
      </c>
      <c r="F194" s="144">
        <f t="shared" si="5"/>
        <v>4.1399999999999999E-2</v>
      </c>
      <c r="G194" s="145"/>
      <c r="H194" s="146" t="s">
        <v>79</v>
      </c>
      <c r="I194" s="141"/>
    </row>
    <row r="195" spans="1:9" s="14" customFormat="1" ht="27" customHeight="1" thickBot="1" x14ac:dyDescent="0.35">
      <c r="A195" s="141" t="s">
        <v>296</v>
      </c>
      <c r="B195" s="141" t="s">
        <v>296</v>
      </c>
      <c r="C195" s="142" t="str">
        <f t="shared" si="4"/>
        <v>PET</v>
      </c>
      <c r="D195" s="143">
        <v>2.74539</v>
      </c>
      <c r="E195" s="143">
        <v>2.73</v>
      </c>
      <c r="F195" s="144">
        <f t="shared" si="5"/>
        <v>2.74539</v>
      </c>
      <c r="G195" s="145"/>
      <c r="H195" s="146" t="s">
        <v>79</v>
      </c>
      <c r="I195" s="141"/>
    </row>
    <row r="196" spans="1:9" s="14" customFormat="1" ht="27" customHeight="1" thickBot="1" x14ac:dyDescent="0.35">
      <c r="A196" s="141" t="s">
        <v>297</v>
      </c>
      <c r="B196" s="141"/>
      <c r="C196" s="142" t="str">
        <f t="shared" ref="C196:C259" si="6">IF(AND(A196="",B196=""),"zzz - zu ergänzen",IF(A196&lt;&gt;"",A196,B196))</f>
        <v>Pflanzliche Öle</v>
      </c>
      <c r="D196" s="143">
        <v>1.6151199999999999</v>
      </c>
      <c r="E196" s="143"/>
      <c r="F196" s="144">
        <f t="shared" ref="F196:F259" si="7">IF(D196&lt;&gt;"",D196,E196)</f>
        <v>1.6151199999999999</v>
      </c>
      <c r="G196" s="145"/>
      <c r="H196" s="146" t="s">
        <v>79</v>
      </c>
      <c r="I196" s="141"/>
    </row>
    <row r="197" spans="1:9" s="14" customFormat="1" ht="27" customHeight="1" thickBot="1" x14ac:dyDescent="0.35">
      <c r="A197" s="141" t="s">
        <v>298</v>
      </c>
      <c r="B197" s="141" t="s">
        <v>298</v>
      </c>
      <c r="C197" s="142" t="str">
        <f t="shared" si="6"/>
        <v>Phenol</v>
      </c>
      <c r="D197" s="143">
        <v>2.9536699999999998</v>
      </c>
      <c r="E197" s="143">
        <v>2.1949489999999998</v>
      </c>
      <c r="F197" s="144">
        <f t="shared" si="7"/>
        <v>2.9536699999999998</v>
      </c>
      <c r="G197" s="147"/>
      <c r="H197" s="146" t="s">
        <v>79</v>
      </c>
      <c r="I197" s="141"/>
    </row>
    <row r="198" spans="1:9" s="14" customFormat="1" ht="27" customHeight="1" thickBot="1" x14ac:dyDescent="0.35">
      <c r="A198" s="141" t="s">
        <v>299</v>
      </c>
      <c r="B198" s="141" t="s">
        <v>300</v>
      </c>
      <c r="C198" s="142" t="str">
        <f t="shared" si="6"/>
        <v>Phosphat</v>
      </c>
      <c r="D198" s="143">
        <v>0.17623</v>
      </c>
      <c r="E198" s="143">
        <v>4.5999999999999999E-2</v>
      </c>
      <c r="F198" s="144">
        <f t="shared" si="7"/>
        <v>0.17623</v>
      </c>
      <c r="G198" s="145"/>
      <c r="H198" s="146" t="s">
        <v>79</v>
      </c>
      <c r="I198" s="141"/>
    </row>
    <row r="199" spans="1:9" s="14" customFormat="1" ht="27" customHeight="1" thickBot="1" x14ac:dyDescent="0.35">
      <c r="A199" s="141" t="s">
        <v>301</v>
      </c>
      <c r="B199" s="141" t="s">
        <v>301</v>
      </c>
      <c r="C199" s="142" t="str">
        <f t="shared" si="6"/>
        <v>Phosphor, weiß</v>
      </c>
      <c r="D199" s="143">
        <v>14.32334</v>
      </c>
      <c r="E199" s="143">
        <v>9.4329999999999998</v>
      </c>
      <c r="F199" s="144">
        <f t="shared" si="7"/>
        <v>14.32334</v>
      </c>
      <c r="G199" s="145"/>
      <c r="H199" s="146" t="s">
        <v>79</v>
      </c>
      <c r="I199" s="141"/>
    </row>
    <row r="200" spans="1:9" s="14" customFormat="1" ht="27" customHeight="1" thickBot="1" x14ac:dyDescent="0.35">
      <c r="A200" s="141" t="s">
        <v>302</v>
      </c>
      <c r="B200" s="141"/>
      <c r="C200" s="142" t="str">
        <f t="shared" si="6"/>
        <v>Phthalsäureanhydrid</v>
      </c>
      <c r="D200" s="143">
        <v>2.6149499999999999</v>
      </c>
      <c r="E200" s="143"/>
      <c r="F200" s="144">
        <f t="shared" si="7"/>
        <v>2.6149499999999999</v>
      </c>
      <c r="G200" s="145"/>
      <c r="H200" s="146" t="s">
        <v>79</v>
      </c>
      <c r="I200" s="141"/>
    </row>
    <row r="201" spans="1:9" s="14" customFormat="1" ht="27" customHeight="1" thickBot="1" x14ac:dyDescent="0.35">
      <c r="A201" s="141" t="s">
        <v>303</v>
      </c>
      <c r="B201" s="141" t="s">
        <v>304</v>
      </c>
      <c r="C201" s="142" t="str">
        <f t="shared" si="6"/>
        <v>Platin</v>
      </c>
      <c r="D201" s="143">
        <v>69410.024789999996</v>
      </c>
      <c r="E201" s="143">
        <v>26583</v>
      </c>
      <c r="F201" s="144">
        <f t="shared" si="7"/>
        <v>69410.024789999996</v>
      </c>
      <c r="G201" s="145"/>
      <c r="H201" s="146" t="s">
        <v>79</v>
      </c>
      <c r="I201" s="141"/>
    </row>
    <row r="202" spans="1:9" s="14" customFormat="1" ht="27" customHeight="1" thickBot="1" x14ac:dyDescent="0.35">
      <c r="A202" s="141" t="s">
        <v>305</v>
      </c>
      <c r="B202" s="141" t="s">
        <v>306</v>
      </c>
      <c r="C202" s="142" t="str">
        <f t="shared" si="6"/>
        <v>Polyethylen (HDPE)</v>
      </c>
      <c r="D202" s="143">
        <v>1.92347</v>
      </c>
      <c r="E202" s="143">
        <v>2.4300000000000002</v>
      </c>
      <c r="F202" s="144">
        <f t="shared" si="7"/>
        <v>1.92347</v>
      </c>
      <c r="G202" s="145"/>
      <c r="H202" s="146" t="s">
        <v>79</v>
      </c>
      <c r="I202" s="141"/>
    </row>
    <row r="203" spans="1:9" s="14" customFormat="1" ht="27" customHeight="1" thickBot="1" x14ac:dyDescent="0.35">
      <c r="A203" s="141" t="s">
        <v>307</v>
      </c>
      <c r="B203" s="141" t="s">
        <v>308</v>
      </c>
      <c r="C203" s="142" t="str">
        <f t="shared" si="6"/>
        <v>Polyethylen (LDPE)</v>
      </c>
      <c r="D203" s="143">
        <v>1.9646999999999999</v>
      </c>
      <c r="E203" s="143">
        <v>2.133</v>
      </c>
      <c r="F203" s="144">
        <f t="shared" si="7"/>
        <v>1.9646999999999999</v>
      </c>
      <c r="G203" s="145"/>
      <c r="H203" s="146" t="s">
        <v>79</v>
      </c>
      <c r="I203" s="141"/>
    </row>
    <row r="204" spans="1:9" s="14" customFormat="1" ht="27" customHeight="1" thickBot="1" x14ac:dyDescent="0.35">
      <c r="A204" s="141" t="s">
        <v>309</v>
      </c>
      <c r="B204" s="141" t="s">
        <v>310</v>
      </c>
      <c r="C204" s="142" t="str">
        <f t="shared" si="6"/>
        <v>Polypropylen (PP)</v>
      </c>
      <c r="D204" s="143">
        <v>1.90629</v>
      </c>
      <c r="E204" s="143">
        <v>2.88</v>
      </c>
      <c r="F204" s="144">
        <f t="shared" si="7"/>
        <v>1.90629</v>
      </c>
      <c r="G204" s="145"/>
      <c r="H204" s="146" t="s">
        <v>79</v>
      </c>
      <c r="I204" s="141"/>
    </row>
    <row r="205" spans="1:9" s="14" customFormat="1" ht="27" customHeight="1" thickBot="1" x14ac:dyDescent="0.35">
      <c r="A205" s="141" t="s">
        <v>311</v>
      </c>
      <c r="B205" s="141" t="s">
        <v>312</v>
      </c>
      <c r="C205" s="142" t="str">
        <f t="shared" si="6"/>
        <v>Polystyrol</v>
      </c>
      <c r="D205" s="143">
        <v>3.7752599999999998</v>
      </c>
      <c r="E205" s="143">
        <v>2.9</v>
      </c>
      <c r="F205" s="144">
        <f t="shared" si="7"/>
        <v>3.7752599999999998</v>
      </c>
      <c r="G205" s="145"/>
      <c r="H205" s="146" t="s">
        <v>79</v>
      </c>
      <c r="I205" s="141"/>
    </row>
    <row r="206" spans="1:9" s="14" customFormat="1" ht="27" customHeight="1" thickBot="1" x14ac:dyDescent="0.35">
      <c r="A206" s="141" t="s">
        <v>313</v>
      </c>
      <c r="B206" s="141" t="s">
        <v>314</v>
      </c>
      <c r="C206" s="142" t="str">
        <f t="shared" si="6"/>
        <v>Polystyrol / expandiertes Polystyrol (EPS)</v>
      </c>
      <c r="D206" s="143">
        <v>9.6163500000000006</v>
      </c>
      <c r="E206" s="143">
        <v>3.5</v>
      </c>
      <c r="F206" s="144">
        <f t="shared" si="7"/>
        <v>9.6163500000000006</v>
      </c>
      <c r="G206" s="145"/>
      <c r="H206" s="146" t="s">
        <v>79</v>
      </c>
      <c r="I206" s="141"/>
    </row>
    <row r="207" spans="1:9" s="14" customFormat="1" ht="27" customHeight="1" thickBot="1" x14ac:dyDescent="0.35">
      <c r="A207" s="141" t="s">
        <v>315</v>
      </c>
      <c r="B207" s="141" t="s">
        <v>316</v>
      </c>
      <c r="C207" s="142" t="str">
        <f t="shared" si="6"/>
        <v>Polyurethane (PUR)</v>
      </c>
      <c r="D207" s="143">
        <v>5.0549400000000002</v>
      </c>
      <c r="E207" s="143">
        <v>4.1646200000000002</v>
      </c>
      <c r="F207" s="144">
        <f t="shared" si="7"/>
        <v>5.0549400000000002</v>
      </c>
      <c r="G207" s="145"/>
      <c r="H207" s="146" t="s">
        <v>79</v>
      </c>
      <c r="I207" s="141"/>
    </row>
    <row r="208" spans="1:9" s="14" customFormat="1" ht="27" customHeight="1" thickBot="1" x14ac:dyDescent="0.35">
      <c r="A208" s="141" t="s">
        <v>317</v>
      </c>
      <c r="B208" s="141" t="s">
        <v>318</v>
      </c>
      <c r="C208" s="142" t="str">
        <f t="shared" si="6"/>
        <v>Propan</v>
      </c>
      <c r="D208" s="143">
        <v>0.85709000000000002</v>
      </c>
      <c r="E208" s="143">
        <v>0.53200000000000003</v>
      </c>
      <c r="F208" s="144">
        <f t="shared" si="7"/>
        <v>0.85709000000000002</v>
      </c>
      <c r="G208" s="145"/>
      <c r="H208" s="146" t="s">
        <v>79</v>
      </c>
      <c r="I208" s="141"/>
    </row>
    <row r="209" spans="1:9" s="14" customFormat="1" ht="27" customHeight="1" thickBot="1" x14ac:dyDescent="0.35">
      <c r="A209" s="141" t="s">
        <v>319</v>
      </c>
      <c r="B209" s="141" t="s">
        <v>44</v>
      </c>
      <c r="C209" s="142" t="str">
        <f t="shared" si="6"/>
        <v>Propen</v>
      </c>
      <c r="D209" s="143">
        <v>1.50115</v>
      </c>
      <c r="E209" s="143">
        <v>1.66</v>
      </c>
      <c r="F209" s="144">
        <f t="shared" si="7"/>
        <v>1.50115</v>
      </c>
      <c r="G209" s="145"/>
      <c r="H209" s="146" t="s">
        <v>79</v>
      </c>
      <c r="I209" s="141"/>
    </row>
    <row r="210" spans="1:9" s="14" customFormat="1" ht="27" customHeight="1" thickBot="1" x14ac:dyDescent="0.35">
      <c r="A210" s="141" t="s">
        <v>320</v>
      </c>
      <c r="B210" s="141" t="s">
        <v>321</v>
      </c>
      <c r="C210" s="142" t="str">
        <f t="shared" si="6"/>
        <v>Propylenglycol</v>
      </c>
      <c r="D210" s="143">
        <v>3.6833499999999999</v>
      </c>
      <c r="E210" s="143">
        <v>1.86</v>
      </c>
      <c r="F210" s="144">
        <f t="shared" si="7"/>
        <v>3.6833499999999999</v>
      </c>
      <c r="G210" s="145"/>
      <c r="H210" s="146" t="s">
        <v>79</v>
      </c>
      <c r="I210" s="141"/>
    </row>
    <row r="211" spans="1:9" s="14" customFormat="1" ht="27" customHeight="1" thickBot="1" x14ac:dyDescent="0.35">
      <c r="A211" s="141" t="s">
        <v>322</v>
      </c>
      <c r="B211" s="141"/>
      <c r="C211" s="142" t="str">
        <f t="shared" si="6"/>
        <v>Propylenoxid</v>
      </c>
      <c r="D211" s="143">
        <v>4.1026999999999996</v>
      </c>
      <c r="E211" s="143"/>
      <c r="F211" s="144">
        <f t="shared" si="7"/>
        <v>4.1026999999999996</v>
      </c>
      <c r="G211" s="145"/>
      <c r="H211" s="146" t="s">
        <v>79</v>
      </c>
      <c r="I211" s="141"/>
    </row>
    <row r="212" spans="1:9" s="14" customFormat="1" ht="27" customHeight="1" thickBot="1" x14ac:dyDescent="0.35">
      <c r="A212" s="141" t="s">
        <v>323</v>
      </c>
      <c r="B212" s="141" t="s">
        <v>324</v>
      </c>
      <c r="C212" s="142" t="str">
        <f t="shared" si="6"/>
        <v>PVC</v>
      </c>
      <c r="D212" s="143">
        <v>1.90246</v>
      </c>
      <c r="E212" s="143">
        <v>1.92</v>
      </c>
      <c r="F212" s="144">
        <f t="shared" si="7"/>
        <v>1.90246</v>
      </c>
      <c r="G212" s="145"/>
      <c r="H212" s="146" t="s">
        <v>79</v>
      </c>
      <c r="I212" s="141"/>
    </row>
    <row r="213" spans="1:9" s="14" customFormat="1" ht="27" customHeight="1" thickBot="1" x14ac:dyDescent="0.35">
      <c r="A213" s="141" t="s">
        <v>325</v>
      </c>
      <c r="B213" s="141" t="s">
        <v>326</v>
      </c>
      <c r="C213" s="142" t="str">
        <f t="shared" si="6"/>
        <v>p-Xylol</v>
      </c>
      <c r="D213" s="143">
        <v>1.7345699999999999</v>
      </c>
      <c r="E213" s="143">
        <v>1.71</v>
      </c>
      <c r="F213" s="144">
        <f t="shared" si="7"/>
        <v>1.7345699999999999</v>
      </c>
      <c r="G213" s="145"/>
      <c r="H213" s="146" t="s">
        <v>79</v>
      </c>
      <c r="I213" s="141"/>
    </row>
    <row r="214" spans="1:9" s="14" customFormat="1" ht="27" customHeight="1" thickBot="1" x14ac:dyDescent="0.35">
      <c r="A214" s="141" t="s">
        <v>327</v>
      </c>
      <c r="B214" s="141" t="s">
        <v>327</v>
      </c>
      <c r="C214" s="142" t="str">
        <f t="shared" si="6"/>
        <v>Quarz, Quarzite</v>
      </c>
      <c r="D214" s="143">
        <v>0.24067</v>
      </c>
      <c r="E214" s="143">
        <v>0.24099999999999999</v>
      </c>
      <c r="F214" s="144">
        <f t="shared" si="7"/>
        <v>0.24067</v>
      </c>
      <c r="G214" s="145"/>
      <c r="H214" s="146" t="s">
        <v>79</v>
      </c>
      <c r="I214" s="141"/>
    </row>
    <row r="215" spans="1:9" s="14" customFormat="1" ht="27" customHeight="1" thickBot="1" x14ac:dyDescent="0.35">
      <c r="A215" s="141" t="s">
        <v>328</v>
      </c>
      <c r="B215" s="141" t="s">
        <v>328</v>
      </c>
      <c r="C215" s="142" t="str">
        <f t="shared" si="6"/>
        <v>Quarzsand</v>
      </c>
      <c r="D215" s="143">
        <v>4.342E-2</v>
      </c>
      <c r="E215" s="143">
        <v>1.9900000000000001E-2</v>
      </c>
      <c r="F215" s="144">
        <f t="shared" si="7"/>
        <v>4.342E-2</v>
      </c>
      <c r="G215" s="145"/>
      <c r="H215" s="146" t="s">
        <v>79</v>
      </c>
      <c r="I215" s="141"/>
    </row>
    <row r="216" spans="1:9" s="14" customFormat="1" ht="27" customHeight="1" thickBot="1" x14ac:dyDescent="0.35">
      <c r="A216" s="141" t="s">
        <v>329</v>
      </c>
      <c r="B216" s="141" t="s">
        <v>329</v>
      </c>
      <c r="C216" s="142" t="str">
        <f t="shared" si="6"/>
        <v>Quecksilber</v>
      </c>
      <c r="D216" s="143">
        <v>11.551489999999999</v>
      </c>
      <c r="E216" s="143">
        <v>115.363</v>
      </c>
      <c r="F216" s="144">
        <f t="shared" si="7"/>
        <v>11.551489999999999</v>
      </c>
      <c r="G216" s="145"/>
      <c r="H216" s="146" t="s">
        <v>79</v>
      </c>
      <c r="I216" s="141"/>
    </row>
    <row r="217" spans="1:9" s="14" customFormat="1" ht="27" customHeight="1" thickBot="1" x14ac:dyDescent="0.35">
      <c r="A217" s="141" t="s">
        <v>330</v>
      </c>
      <c r="B217" s="141"/>
      <c r="C217" s="142" t="str">
        <f t="shared" si="6"/>
        <v>Recycling -Kunststoff (PET)</v>
      </c>
      <c r="D217" s="143">
        <v>1.15663</v>
      </c>
      <c r="E217" s="143"/>
      <c r="F217" s="144">
        <f t="shared" si="7"/>
        <v>1.15663</v>
      </c>
      <c r="G217" s="145"/>
      <c r="H217" s="146" t="s">
        <v>79</v>
      </c>
      <c r="I217" s="141"/>
    </row>
    <row r="218" spans="1:9" s="14" customFormat="1" ht="27" customHeight="1" thickBot="1" x14ac:dyDescent="0.35">
      <c r="A218" s="141" t="s">
        <v>331</v>
      </c>
      <c r="B218" s="141" t="s">
        <v>332</v>
      </c>
      <c r="C218" s="142" t="str">
        <f t="shared" si="6"/>
        <v>Rhodium</v>
      </c>
      <c r="D218" s="143">
        <v>80426.884170000005</v>
      </c>
      <c r="E218" s="143">
        <v>28721</v>
      </c>
      <c r="F218" s="144">
        <f t="shared" si="7"/>
        <v>80426.884170000005</v>
      </c>
      <c r="G218" s="145"/>
      <c r="H218" s="146" t="s">
        <v>79</v>
      </c>
      <c r="I218" s="141"/>
    </row>
    <row r="219" spans="1:9" s="14" customFormat="1" ht="27" customHeight="1" thickBot="1" x14ac:dyDescent="0.35">
      <c r="A219" s="141" t="s">
        <v>333</v>
      </c>
      <c r="B219" s="141"/>
      <c r="C219" s="142" t="str">
        <f t="shared" si="6"/>
        <v>Ruß</v>
      </c>
      <c r="D219" s="143">
        <v>1.87033</v>
      </c>
      <c r="E219" s="143"/>
      <c r="F219" s="144">
        <f t="shared" si="7"/>
        <v>1.87033</v>
      </c>
      <c r="G219" s="145"/>
      <c r="H219" s="146" t="s">
        <v>79</v>
      </c>
      <c r="I219" s="141"/>
    </row>
    <row r="220" spans="1:9" s="14" customFormat="1" ht="27" customHeight="1" thickBot="1" x14ac:dyDescent="0.35">
      <c r="A220" s="141" t="s">
        <v>334</v>
      </c>
      <c r="B220" s="141"/>
      <c r="C220" s="142" t="str">
        <f t="shared" si="6"/>
        <v>Salzsäure</v>
      </c>
      <c r="D220" s="143">
        <v>0.57513000000000003</v>
      </c>
      <c r="E220" s="143"/>
      <c r="F220" s="144">
        <f t="shared" si="7"/>
        <v>0.57513000000000003</v>
      </c>
      <c r="G220" s="145"/>
      <c r="H220" s="146" t="s">
        <v>79</v>
      </c>
      <c r="I220" s="141"/>
    </row>
    <row r="221" spans="1:9" s="14" customFormat="1" ht="27" customHeight="1" thickBot="1" x14ac:dyDescent="0.35">
      <c r="A221" s="141" t="s">
        <v>335</v>
      </c>
      <c r="B221" s="141" t="s">
        <v>336</v>
      </c>
      <c r="C221" s="142" t="str">
        <f t="shared" si="6"/>
        <v>Sand (Bausand)</v>
      </c>
      <c r="D221" s="143">
        <v>4.8500000000000001E-3</v>
      </c>
      <c r="E221" s="143">
        <v>1.6100000000000001E-3</v>
      </c>
      <c r="F221" s="144">
        <f t="shared" si="7"/>
        <v>4.8500000000000001E-3</v>
      </c>
      <c r="G221" s="145"/>
      <c r="H221" s="146" t="s">
        <v>79</v>
      </c>
      <c r="I221" s="141"/>
    </row>
    <row r="222" spans="1:9" s="14" customFormat="1" ht="27" customHeight="1" thickBot="1" x14ac:dyDescent="0.35">
      <c r="A222" s="141" t="s">
        <v>337</v>
      </c>
      <c r="B222" s="141" t="s">
        <v>338</v>
      </c>
      <c r="C222" s="142" t="str">
        <f t="shared" si="6"/>
        <v>Sauerstoff (flüssig, Prozessgas)</v>
      </c>
      <c r="D222" s="143">
        <v>0.55081999999999998</v>
      </c>
      <c r="E222" s="143">
        <v>0.40799999999999997</v>
      </c>
      <c r="F222" s="144">
        <f t="shared" si="7"/>
        <v>0.55081999999999998</v>
      </c>
      <c r="G222" s="145"/>
      <c r="H222" s="146" t="s">
        <v>79</v>
      </c>
      <c r="I222" s="141"/>
    </row>
    <row r="223" spans="1:9" s="14" customFormat="1" ht="27" customHeight="1" thickBot="1" x14ac:dyDescent="0.35">
      <c r="A223" s="141" t="s">
        <v>339</v>
      </c>
      <c r="B223" s="141" t="s">
        <v>339</v>
      </c>
      <c r="C223" s="142" t="str">
        <f t="shared" si="6"/>
        <v>Schamottstein</v>
      </c>
      <c r="D223" s="143">
        <v>0.87338000000000005</v>
      </c>
      <c r="E223" s="143">
        <v>1.1459999999999999</v>
      </c>
      <c r="F223" s="144">
        <f t="shared" si="7"/>
        <v>0.87338000000000005</v>
      </c>
      <c r="G223" s="145"/>
      <c r="H223" s="146" t="s">
        <v>79</v>
      </c>
      <c r="I223" s="141"/>
    </row>
    <row r="224" spans="1:9" s="14" customFormat="1" ht="27" customHeight="1" thickBot="1" x14ac:dyDescent="0.35">
      <c r="A224" s="141" t="s">
        <v>340</v>
      </c>
      <c r="B224" s="141" t="s">
        <v>340</v>
      </c>
      <c r="C224" s="142" t="str">
        <f t="shared" si="6"/>
        <v>Schiefer</v>
      </c>
      <c r="D224" s="143">
        <v>8.6E-3</v>
      </c>
      <c r="E224" s="143">
        <v>1.47E-2</v>
      </c>
      <c r="F224" s="144">
        <f t="shared" si="7"/>
        <v>8.6E-3</v>
      </c>
      <c r="G224" s="145"/>
      <c r="H224" s="146" t="s">
        <v>79</v>
      </c>
      <c r="I224" s="141"/>
    </row>
    <row r="225" spans="1:9" s="14" customFormat="1" ht="27" customHeight="1" thickBot="1" x14ac:dyDescent="0.35">
      <c r="A225" s="141" t="s">
        <v>341</v>
      </c>
      <c r="B225" s="141" t="s">
        <v>341</v>
      </c>
      <c r="C225" s="142" t="str">
        <f t="shared" si="6"/>
        <v>Schmieröl</v>
      </c>
      <c r="D225" s="143">
        <v>1.2157899999999999</v>
      </c>
      <c r="E225" s="143">
        <v>0.89400000000000002</v>
      </c>
      <c r="F225" s="144">
        <f t="shared" si="7"/>
        <v>1.2157899999999999</v>
      </c>
      <c r="G225" s="145"/>
      <c r="H225" s="146" t="s">
        <v>79</v>
      </c>
      <c r="I225" s="141"/>
    </row>
    <row r="226" spans="1:9" s="14" customFormat="1" ht="27" customHeight="1" thickBot="1" x14ac:dyDescent="0.35">
      <c r="A226" s="141" t="s">
        <v>342</v>
      </c>
      <c r="B226" s="141" t="s">
        <v>343</v>
      </c>
      <c r="C226" s="142" t="str">
        <f t="shared" si="6"/>
        <v>Schmirgel, Korund, Granat (Schleifmittel)</v>
      </c>
      <c r="D226" s="143">
        <v>2.9350000000000001E-2</v>
      </c>
      <c r="E226" s="143">
        <v>2.93E-2</v>
      </c>
      <c r="F226" s="144">
        <f t="shared" si="7"/>
        <v>2.9350000000000001E-2</v>
      </c>
      <c r="G226" s="145"/>
      <c r="H226" s="146" t="s">
        <v>79</v>
      </c>
      <c r="I226" s="141"/>
    </row>
    <row r="227" spans="1:9" s="14" customFormat="1" ht="27" customHeight="1" thickBot="1" x14ac:dyDescent="0.35">
      <c r="A227" s="141" t="s">
        <v>344</v>
      </c>
      <c r="B227" s="141" t="s">
        <v>344</v>
      </c>
      <c r="C227" s="142" t="str">
        <f t="shared" si="6"/>
        <v>Schwefel</v>
      </c>
      <c r="D227" s="143">
        <v>0.13111999999999999</v>
      </c>
      <c r="E227" s="143">
        <v>0.308</v>
      </c>
      <c r="F227" s="144">
        <f t="shared" si="7"/>
        <v>0.13111999999999999</v>
      </c>
      <c r="G227" s="145"/>
      <c r="H227" s="146" t="s">
        <v>79</v>
      </c>
      <c r="I227" s="141"/>
    </row>
    <row r="228" spans="1:9" s="14" customFormat="1" ht="27" customHeight="1" thickBot="1" x14ac:dyDescent="0.35">
      <c r="A228" s="141" t="s">
        <v>345</v>
      </c>
      <c r="B228" s="141" t="s">
        <v>346</v>
      </c>
      <c r="C228" s="142" t="str">
        <f t="shared" si="6"/>
        <v>Schwefelsäure</v>
      </c>
      <c r="D228" s="143">
        <v>0.10581</v>
      </c>
      <c r="E228" s="143">
        <v>2.1499999999999998E-2</v>
      </c>
      <c r="F228" s="144">
        <f t="shared" si="7"/>
        <v>0.10581</v>
      </c>
      <c r="G228" s="145"/>
      <c r="H228" s="146" t="s">
        <v>79</v>
      </c>
      <c r="I228" s="141"/>
    </row>
    <row r="229" spans="1:9" s="14" customFormat="1" ht="27" customHeight="1" thickBot="1" x14ac:dyDescent="0.35">
      <c r="A229" s="141" t="s">
        <v>347</v>
      </c>
      <c r="B229" s="141" t="s">
        <v>347</v>
      </c>
      <c r="C229" s="142" t="str">
        <f t="shared" si="6"/>
        <v>Selen</v>
      </c>
      <c r="D229" s="143">
        <v>3.4095</v>
      </c>
      <c r="E229" s="143">
        <v>2.339</v>
      </c>
      <c r="F229" s="144">
        <f t="shared" si="7"/>
        <v>3.4095</v>
      </c>
      <c r="G229" s="145"/>
      <c r="H229" s="146" t="s">
        <v>79</v>
      </c>
      <c r="I229" s="141"/>
    </row>
    <row r="230" spans="1:9" s="14" customFormat="1" ht="27" customHeight="1" thickBot="1" x14ac:dyDescent="0.35">
      <c r="A230" s="141" t="s">
        <v>348</v>
      </c>
      <c r="B230" s="141" t="s">
        <v>348</v>
      </c>
      <c r="C230" s="142" t="str">
        <f t="shared" si="6"/>
        <v>Siedesalz</v>
      </c>
      <c r="D230" s="143">
        <v>3.9190000000000003E-2</v>
      </c>
      <c r="E230" s="143">
        <v>6.3200000000000006E-2</v>
      </c>
      <c r="F230" s="144">
        <f t="shared" si="7"/>
        <v>3.9190000000000003E-2</v>
      </c>
      <c r="G230" s="145"/>
      <c r="H230" s="146" t="s">
        <v>79</v>
      </c>
      <c r="I230" s="141"/>
    </row>
    <row r="231" spans="1:9" s="14" customFormat="1" ht="27" customHeight="1" thickBot="1" x14ac:dyDescent="0.35">
      <c r="A231" s="141" t="s">
        <v>349</v>
      </c>
      <c r="B231" s="141" t="s">
        <v>349</v>
      </c>
      <c r="C231" s="142" t="str">
        <f t="shared" si="6"/>
        <v>Silber</v>
      </c>
      <c r="D231" s="143">
        <v>449.38691999999998</v>
      </c>
      <c r="E231" s="143">
        <v>123.699</v>
      </c>
      <c r="F231" s="144">
        <f t="shared" si="7"/>
        <v>449.38691999999998</v>
      </c>
      <c r="G231" s="145"/>
      <c r="H231" s="146" t="s">
        <v>79</v>
      </c>
      <c r="I231" s="141"/>
    </row>
    <row r="232" spans="1:9" s="14" customFormat="1" ht="27" customHeight="1" thickBot="1" x14ac:dyDescent="0.35">
      <c r="A232" s="141" t="s">
        <v>350</v>
      </c>
      <c r="B232" s="141"/>
      <c r="C232" s="142" t="str">
        <f t="shared" si="6"/>
        <v>Silicate</v>
      </c>
      <c r="D232" s="143">
        <v>77.613579999999999</v>
      </c>
      <c r="E232" s="143"/>
      <c r="F232" s="144">
        <f t="shared" si="7"/>
        <v>77.613579999999999</v>
      </c>
      <c r="G232" s="145"/>
      <c r="H232" s="146" t="s">
        <v>79</v>
      </c>
      <c r="I232" s="141"/>
    </row>
    <row r="233" spans="1:9" s="14" customFormat="1" ht="27" customHeight="1" thickBot="1" x14ac:dyDescent="0.35">
      <c r="A233" s="141" t="s">
        <v>351</v>
      </c>
      <c r="B233" s="141"/>
      <c r="C233" s="142" t="str">
        <f t="shared" si="6"/>
        <v>Siliciumdioxid</v>
      </c>
      <c r="D233" s="143">
        <v>4.342E-2</v>
      </c>
      <c r="E233" s="143"/>
      <c r="F233" s="144">
        <f t="shared" si="7"/>
        <v>4.342E-2</v>
      </c>
      <c r="G233" s="145"/>
      <c r="H233" s="146" t="s">
        <v>79</v>
      </c>
      <c r="I233" s="141"/>
    </row>
    <row r="234" spans="1:9" s="14" customFormat="1" ht="27" customHeight="1" thickBot="1" x14ac:dyDescent="0.35">
      <c r="A234" s="141" t="s">
        <v>352</v>
      </c>
      <c r="B234" s="141" t="s">
        <v>352</v>
      </c>
      <c r="C234" s="142" t="str">
        <f t="shared" si="6"/>
        <v>Silizium</v>
      </c>
      <c r="D234" s="143">
        <v>77.613579999999999</v>
      </c>
      <c r="E234" s="143">
        <v>85.600999999999999</v>
      </c>
      <c r="F234" s="144">
        <f t="shared" si="7"/>
        <v>77.613579999999999</v>
      </c>
      <c r="G234" s="145"/>
      <c r="H234" s="146" t="s">
        <v>79</v>
      </c>
      <c r="I234" s="141"/>
    </row>
    <row r="235" spans="1:9" s="14" customFormat="1" ht="27" customHeight="1" thickBot="1" x14ac:dyDescent="0.35">
      <c r="A235" s="141" t="s">
        <v>353</v>
      </c>
      <c r="B235" s="141" t="s">
        <v>353</v>
      </c>
      <c r="C235" s="142" t="str">
        <f t="shared" si="6"/>
        <v>Sillimanit</v>
      </c>
      <c r="D235" s="143">
        <v>2.9270000000000001E-2</v>
      </c>
      <c r="E235" s="143">
        <v>2.93E-2</v>
      </c>
      <c r="F235" s="144">
        <f t="shared" si="7"/>
        <v>2.9270000000000001E-2</v>
      </c>
      <c r="G235" s="145"/>
      <c r="H235" s="146" t="s">
        <v>79</v>
      </c>
      <c r="I235" s="141"/>
    </row>
    <row r="236" spans="1:9" s="14" customFormat="1" ht="27" customHeight="1" thickBot="1" x14ac:dyDescent="0.35">
      <c r="A236" s="141" t="s">
        <v>60</v>
      </c>
      <c r="B236" s="141"/>
      <c r="C236" s="142" t="str">
        <f t="shared" si="6"/>
        <v>Sonstiges</v>
      </c>
      <c r="D236" s="143"/>
      <c r="E236" s="143"/>
      <c r="F236" s="144">
        <f t="shared" si="7"/>
        <v>0</v>
      </c>
      <c r="G236" s="145"/>
      <c r="H236" s="146" t="s">
        <v>79</v>
      </c>
      <c r="I236" s="141"/>
    </row>
    <row r="237" spans="1:9" s="14" customFormat="1" ht="27" customHeight="1" thickBot="1" x14ac:dyDescent="0.35">
      <c r="A237" s="141" t="s">
        <v>354</v>
      </c>
      <c r="B237" s="141" t="s">
        <v>354</v>
      </c>
      <c r="C237" s="142" t="str">
        <f t="shared" si="6"/>
        <v>Spanplatte</v>
      </c>
      <c r="D237" s="143">
        <v>0.46544000000000002</v>
      </c>
      <c r="E237" s="143">
        <v>0.46100000000000002</v>
      </c>
      <c r="F237" s="144">
        <f t="shared" si="7"/>
        <v>0.46544000000000002</v>
      </c>
      <c r="G237" s="145"/>
      <c r="H237" s="146" t="s">
        <v>79</v>
      </c>
      <c r="I237" s="141"/>
    </row>
    <row r="238" spans="1:9" s="14" customFormat="1" ht="27" customHeight="1" thickBot="1" x14ac:dyDescent="0.35">
      <c r="A238" s="141" t="s">
        <v>355</v>
      </c>
      <c r="B238" s="141" t="s">
        <v>356</v>
      </c>
      <c r="C238" s="142" t="str">
        <f t="shared" si="6"/>
        <v>Splitt</v>
      </c>
      <c r="D238" s="143">
        <v>2.3E-3</v>
      </c>
      <c r="E238" s="143">
        <v>6.7000000000000002E-3</v>
      </c>
      <c r="F238" s="144">
        <f t="shared" si="7"/>
        <v>2.3E-3</v>
      </c>
      <c r="G238" s="145"/>
      <c r="H238" s="146" t="s">
        <v>79</v>
      </c>
      <c r="I238" s="141"/>
    </row>
    <row r="239" spans="1:9" s="14" customFormat="1" ht="27" customHeight="1" thickBot="1" x14ac:dyDescent="0.35">
      <c r="A239" s="141" t="s">
        <v>357</v>
      </c>
      <c r="B239" s="141" t="s">
        <v>358</v>
      </c>
      <c r="C239" s="142" t="str">
        <f t="shared" si="6"/>
        <v>Stahl (Elektrostahl)</v>
      </c>
      <c r="D239" s="143">
        <v>0.55079999999999996</v>
      </c>
      <c r="E239" s="143">
        <v>0.39900000000000002</v>
      </c>
      <c r="F239" s="144">
        <f t="shared" si="7"/>
        <v>0.55079999999999996</v>
      </c>
      <c r="G239" s="145"/>
      <c r="H239" s="146" t="s">
        <v>79</v>
      </c>
      <c r="I239" s="141"/>
    </row>
    <row r="240" spans="1:9" s="14" customFormat="1" ht="27" customHeight="1" thickBot="1" x14ac:dyDescent="0.35">
      <c r="A240" s="141" t="s">
        <v>359</v>
      </c>
      <c r="B240" s="141" t="s">
        <v>360</v>
      </c>
      <c r="C240" s="142" t="str">
        <f t="shared" si="6"/>
        <v>Stahl (Konverterstahl)</v>
      </c>
      <c r="D240" s="143">
        <v>2.1821600000000001</v>
      </c>
      <c r="E240" s="148">
        <v>1.5940000000000001</v>
      </c>
      <c r="F240" s="144">
        <f t="shared" si="7"/>
        <v>2.1821600000000001</v>
      </c>
      <c r="G240" s="145"/>
      <c r="H240" s="146" t="s">
        <v>79</v>
      </c>
      <c r="I240" s="141"/>
    </row>
    <row r="241" spans="1:9" s="14" customFormat="1" ht="27" customHeight="1" thickBot="1" x14ac:dyDescent="0.35">
      <c r="A241" s="141" t="s">
        <v>361</v>
      </c>
      <c r="B241" s="141" t="s">
        <v>361</v>
      </c>
      <c r="C241" s="142" t="str">
        <f t="shared" si="6"/>
        <v>Stahlblech</v>
      </c>
      <c r="D241" s="143">
        <v>2.3896500000000001</v>
      </c>
      <c r="E241" s="143">
        <v>0.35199999999999998</v>
      </c>
      <c r="F241" s="144">
        <f t="shared" si="7"/>
        <v>2.3896500000000001</v>
      </c>
      <c r="G241" s="145"/>
      <c r="H241" s="146" t="s">
        <v>79</v>
      </c>
      <c r="I241" s="141"/>
    </row>
    <row r="242" spans="1:9" s="14" customFormat="1" ht="27" customHeight="1" thickBot="1" x14ac:dyDescent="0.35">
      <c r="A242" s="141" t="s">
        <v>362</v>
      </c>
      <c r="B242" s="141" t="s">
        <v>363</v>
      </c>
      <c r="C242" s="142" t="str">
        <f t="shared" si="6"/>
        <v>Stahlblech verzinkt</v>
      </c>
      <c r="D242" s="143">
        <v>2.4936799999999999</v>
      </c>
      <c r="E242" s="143">
        <v>2.4940000000000002</v>
      </c>
      <c r="F242" s="144">
        <f t="shared" si="7"/>
        <v>2.4936799999999999</v>
      </c>
      <c r="G242" s="145"/>
      <c r="H242" s="146" t="s">
        <v>79</v>
      </c>
      <c r="I242" s="141"/>
    </row>
    <row r="243" spans="1:9" s="14" customFormat="1" ht="27" customHeight="1" thickBot="1" x14ac:dyDescent="0.35">
      <c r="A243" s="141" t="s">
        <v>364</v>
      </c>
      <c r="B243" s="141"/>
      <c r="C243" s="142" t="str">
        <f t="shared" si="6"/>
        <v>Stahlschrott</v>
      </c>
      <c r="D243" s="143">
        <v>3.4209999999999997E-2</v>
      </c>
      <c r="E243" s="143"/>
      <c r="F243" s="144">
        <f t="shared" si="7"/>
        <v>3.4209999999999997E-2</v>
      </c>
      <c r="G243" s="145"/>
      <c r="H243" s="146" t="s">
        <v>79</v>
      </c>
      <c r="I243" s="141"/>
    </row>
    <row r="244" spans="1:9" s="14" customFormat="1" ht="27" customHeight="1" thickBot="1" x14ac:dyDescent="0.35">
      <c r="A244" s="141" t="s">
        <v>365</v>
      </c>
      <c r="B244" s="141" t="s">
        <v>366</v>
      </c>
      <c r="C244" s="142" t="str">
        <f t="shared" si="6"/>
        <v>Stärke</v>
      </c>
      <c r="D244" s="143">
        <v>1.0884400000000001</v>
      </c>
      <c r="E244" s="143">
        <v>0.78500000000000003</v>
      </c>
      <c r="F244" s="144">
        <f t="shared" si="7"/>
        <v>1.0884400000000001</v>
      </c>
      <c r="G244" s="145"/>
      <c r="H244" s="146" t="s">
        <v>79</v>
      </c>
      <c r="I244" s="141"/>
    </row>
    <row r="245" spans="1:9" s="14" customFormat="1" ht="27" customHeight="1" thickBot="1" x14ac:dyDescent="0.35">
      <c r="A245" s="141" t="s">
        <v>367</v>
      </c>
      <c r="B245" s="141" t="s">
        <v>367</v>
      </c>
      <c r="C245" s="142" t="str">
        <f t="shared" si="6"/>
        <v>Steinsalz</v>
      </c>
      <c r="D245" s="143">
        <v>0.26999000000000001</v>
      </c>
      <c r="E245" s="143">
        <v>0.128</v>
      </c>
      <c r="F245" s="144">
        <f t="shared" si="7"/>
        <v>0.26999000000000001</v>
      </c>
      <c r="G245" s="145"/>
      <c r="H245" s="146" t="s">
        <v>79</v>
      </c>
      <c r="I245" s="141"/>
    </row>
    <row r="246" spans="1:9" s="14" customFormat="1" ht="27" customHeight="1" thickBot="1" x14ac:dyDescent="0.35">
      <c r="A246" s="141" t="s">
        <v>368</v>
      </c>
      <c r="B246" s="141" t="s">
        <v>369</v>
      </c>
      <c r="C246" s="142" t="str">
        <f t="shared" si="6"/>
        <v>Steinwolle</v>
      </c>
      <c r="D246" s="143">
        <v>1.31935</v>
      </c>
      <c r="E246" s="143">
        <v>0.93600000000000005</v>
      </c>
      <c r="F246" s="144">
        <f t="shared" si="7"/>
        <v>1.31935</v>
      </c>
      <c r="G246" s="145"/>
      <c r="H246" s="146" t="s">
        <v>79</v>
      </c>
      <c r="I246" s="141"/>
    </row>
    <row r="247" spans="1:9" s="14" customFormat="1" ht="27" customHeight="1" thickBot="1" x14ac:dyDescent="0.35">
      <c r="A247" s="141" t="s">
        <v>370</v>
      </c>
      <c r="B247" s="141" t="s">
        <v>371</v>
      </c>
      <c r="C247" s="142" t="str">
        <f t="shared" si="6"/>
        <v>Stickstoff (flüssig, Prozessgas)</v>
      </c>
      <c r="D247" s="143">
        <v>0.22105</v>
      </c>
      <c r="E247" s="143">
        <v>0.432</v>
      </c>
      <c r="F247" s="144">
        <f t="shared" si="7"/>
        <v>0.22105</v>
      </c>
      <c r="G247" s="145"/>
      <c r="H247" s="146" t="s">
        <v>79</v>
      </c>
      <c r="I247" s="141"/>
    </row>
    <row r="248" spans="1:9" s="14" customFormat="1" ht="27" customHeight="1" thickBot="1" x14ac:dyDescent="0.35">
      <c r="A248" s="141" t="s">
        <v>372</v>
      </c>
      <c r="B248" s="141" t="s">
        <v>373</v>
      </c>
      <c r="C248" s="142" t="str">
        <f t="shared" si="6"/>
        <v>Stroh/Heu</v>
      </c>
      <c r="D248" s="143">
        <v>9.0240000000000001E-2</v>
      </c>
      <c r="E248" s="143">
        <v>0.32300000000000001</v>
      </c>
      <c r="F248" s="144">
        <f t="shared" si="7"/>
        <v>9.0240000000000001E-2</v>
      </c>
      <c r="G248" s="145"/>
      <c r="H248" s="146" t="s">
        <v>79</v>
      </c>
      <c r="I248" s="141"/>
    </row>
    <row r="249" spans="1:9" s="14" customFormat="1" ht="27" customHeight="1" thickBot="1" x14ac:dyDescent="0.35">
      <c r="A249" s="141" t="s">
        <v>374</v>
      </c>
      <c r="B249" s="141" t="s">
        <v>374</v>
      </c>
      <c r="C249" s="142" t="str">
        <f t="shared" si="6"/>
        <v>Styrol</v>
      </c>
      <c r="D249" s="143">
        <v>3.2850899999999998</v>
      </c>
      <c r="E249" s="143">
        <v>3.29</v>
      </c>
      <c r="F249" s="144">
        <f t="shared" si="7"/>
        <v>3.2850899999999998</v>
      </c>
      <c r="G249" s="145"/>
      <c r="H249" s="146" t="s">
        <v>79</v>
      </c>
      <c r="I249" s="141"/>
    </row>
    <row r="250" spans="1:9" s="14" customFormat="1" ht="27" customHeight="1" thickBot="1" x14ac:dyDescent="0.35">
      <c r="A250" s="141" t="s">
        <v>375</v>
      </c>
      <c r="B250" s="141" t="s">
        <v>375</v>
      </c>
      <c r="C250" s="142" t="str">
        <f t="shared" si="6"/>
        <v>Talk, Talkum</v>
      </c>
      <c r="D250" s="143">
        <v>2.9430000000000001E-2</v>
      </c>
      <c r="E250" s="143">
        <v>2.9399999999999999E-2</v>
      </c>
      <c r="F250" s="144">
        <f t="shared" si="7"/>
        <v>2.9430000000000001E-2</v>
      </c>
      <c r="G250" s="145"/>
      <c r="H250" s="146" t="s">
        <v>79</v>
      </c>
      <c r="I250" s="141"/>
    </row>
    <row r="251" spans="1:9" s="14" customFormat="1" ht="27" customHeight="1" thickBot="1" x14ac:dyDescent="0.35">
      <c r="A251" s="141" t="s">
        <v>376</v>
      </c>
      <c r="B251" s="141" t="s">
        <v>376</v>
      </c>
      <c r="C251" s="142" t="str">
        <f t="shared" si="6"/>
        <v>Tantal</v>
      </c>
      <c r="D251" s="143">
        <v>166.03056000000001</v>
      </c>
      <c r="E251" s="143">
        <v>232.834</v>
      </c>
      <c r="F251" s="144">
        <f t="shared" si="7"/>
        <v>166.03056000000001</v>
      </c>
      <c r="G251" s="145"/>
      <c r="H251" s="146" t="s">
        <v>79</v>
      </c>
      <c r="I251" s="141"/>
    </row>
    <row r="252" spans="1:9" s="14" customFormat="1" ht="27" customHeight="1" thickBot="1" x14ac:dyDescent="0.35">
      <c r="A252" s="141" t="s">
        <v>377</v>
      </c>
      <c r="B252" s="141" t="s">
        <v>377</v>
      </c>
      <c r="C252" s="142" t="str">
        <f t="shared" si="6"/>
        <v>Thallium</v>
      </c>
      <c r="D252" s="143">
        <v>331.81362999999999</v>
      </c>
      <c r="E252" s="143">
        <v>331.81400000000002</v>
      </c>
      <c r="F252" s="144">
        <f t="shared" si="7"/>
        <v>331.81362999999999</v>
      </c>
      <c r="G252" s="145"/>
      <c r="H252" s="146" t="s">
        <v>79</v>
      </c>
      <c r="I252" s="141"/>
    </row>
    <row r="253" spans="1:9" s="14" customFormat="1" ht="27" customHeight="1" thickBot="1" x14ac:dyDescent="0.35">
      <c r="A253" s="141" t="s">
        <v>378</v>
      </c>
      <c r="B253" s="141" t="s">
        <v>380</v>
      </c>
      <c r="C253" s="142" t="str">
        <f t="shared" si="6"/>
        <v>Tiermehl</v>
      </c>
      <c r="D253" s="143">
        <v>2.3859999999999999E-2</v>
      </c>
      <c r="E253" s="148" t="s">
        <v>379</v>
      </c>
      <c r="F253" s="144">
        <f t="shared" si="7"/>
        <v>2.3859999999999999E-2</v>
      </c>
      <c r="G253" s="145"/>
      <c r="H253" s="146" t="s">
        <v>79</v>
      </c>
      <c r="I253" s="141"/>
    </row>
    <row r="254" spans="1:9" s="14" customFormat="1" ht="27" customHeight="1" thickBot="1" x14ac:dyDescent="0.35">
      <c r="A254" s="141" t="s">
        <v>381</v>
      </c>
      <c r="B254" s="141" t="s">
        <v>381</v>
      </c>
      <c r="C254" s="142" t="str">
        <f t="shared" si="6"/>
        <v>Titan</v>
      </c>
      <c r="D254" s="143">
        <v>50.85895</v>
      </c>
      <c r="E254" s="143">
        <v>27.373000000000001</v>
      </c>
      <c r="F254" s="144">
        <f t="shared" si="7"/>
        <v>50.85895</v>
      </c>
      <c r="G254" s="145"/>
      <c r="H254" s="146" t="s">
        <v>79</v>
      </c>
      <c r="I254" s="141"/>
    </row>
    <row r="255" spans="1:9" s="14" customFormat="1" ht="27" customHeight="1" thickBot="1" x14ac:dyDescent="0.35">
      <c r="A255" s="141" t="s">
        <v>382</v>
      </c>
      <c r="B255" s="141" t="s">
        <v>383</v>
      </c>
      <c r="C255" s="142" t="str">
        <f t="shared" si="6"/>
        <v>Toluol</v>
      </c>
      <c r="D255" s="143">
        <v>1.59304</v>
      </c>
      <c r="E255" s="143">
        <v>1.71</v>
      </c>
      <c r="F255" s="144">
        <f t="shared" si="7"/>
        <v>1.59304</v>
      </c>
      <c r="G255" s="145"/>
      <c r="H255" s="146" t="s">
        <v>79</v>
      </c>
      <c r="I255" s="141"/>
    </row>
    <row r="256" spans="1:9" s="14" customFormat="1" ht="27" customHeight="1" thickBot="1" x14ac:dyDescent="0.35">
      <c r="A256" s="141" t="s">
        <v>384</v>
      </c>
      <c r="B256" s="141" t="s">
        <v>384</v>
      </c>
      <c r="C256" s="142" t="str">
        <f t="shared" si="6"/>
        <v>Torf</v>
      </c>
      <c r="D256" s="143">
        <v>1.413E-2</v>
      </c>
      <c r="E256" s="143">
        <v>1.8100000000000002E-2</v>
      </c>
      <c r="F256" s="144">
        <f t="shared" si="7"/>
        <v>1.413E-2</v>
      </c>
      <c r="G256" s="145"/>
      <c r="H256" s="146" t="s">
        <v>79</v>
      </c>
      <c r="I256" s="141"/>
    </row>
    <row r="257" spans="1:9" s="14" customFormat="1" ht="27" customHeight="1" thickBot="1" x14ac:dyDescent="0.35">
      <c r="A257" s="141" t="s">
        <v>385</v>
      </c>
      <c r="B257" s="141" t="s">
        <v>385</v>
      </c>
      <c r="C257" s="142" t="str">
        <f t="shared" si="6"/>
        <v>Trass</v>
      </c>
      <c r="D257" s="143">
        <v>2.9270000000000001E-2</v>
      </c>
      <c r="E257" s="143">
        <v>2.93E-2</v>
      </c>
      <c r="F257" s="144">
        <f t="shared" si="7"/>
        <v>2.9270000000000001E-2</v>
      </c>
      <c r="G257" s="145"/>
      <c r="H257" s="146" t="s">
        <v>79</v>
      </c>
      <c r="I257" s="141"/>
    </row>
    <row r="258" spans="1:9" s="14" customFormat="1" ht="27" customHeight="1" thickBot="1" x14ac:dyDescent="0.35">
      <c r="A258" s="141" t="s">
        <v>386</v>
      </c>
      <c r="B258" s="141" t="s">
        <v>127</v>
      </c>
      <c r="C258" s="142" t="str">
        <f t="shared" si="6"/>
        <v>VE- Wasser / technisches Wasser</v>
      </c>
      <c r="D258" s="143">
        <v>4.4000000000000002E-4</v>
      </c>
      <c r="E258" s="143">
        <v>0.56499999999999995</v>
      </c>
      <c r="F258" s="144">
        <f t="shared" si="7"/>
        <v>4.4000000000000002E-4</v>
      </c>
      <c r="G258" s="145"/>
      <c r="H258" s="146" t="s">
        <v>79</v>
      </c>
      <c r="I258" s="141"/>
    </row>
    <row r="259" spans="1:9" s="14" customFormat="1" ht="27" customHeight="1" thickBot="1" x14ac:dyDescent="0.35">
      <c r="A259" s="141" t="s">
        <v>387</v>
      </c>
      <c r="B259" s="141" t="s">
        <v>387</v>
      </c>
      <c r="C259" s="142" t="str">
        <f t="shared" si="6"/>
        <v>Vermikulit</v>
      </c>
      <c r="D259" s="143">
        <v>0.11595999999999999</v>
      </c>
      <c r="E259" s="143">
        <v>0.38400000000000001</v>
      </c>
      <c r="F259" s="144">
        <f t="shared" si="7"/>
        <v>0.11595999999999999</v>
      </c>
      <c r="G259" s="145"/>
      <c r="H259" s="146" t="s">
        <v>79</v>
      </c>
      <c r="I259" s="141"/>
    </row>
    <row r="260" spans="1:9" s="14" customFormat="1" ht="27" customHeight="1" thickBot="1" x14ac:dyDescent="0.35">
      <c r="A260" s="141" t="s">
        <v>388</v>
      </c>
      <c r="B260" s="141" t="s">
        <v>38</v>
      </c>
      <c r="C260" s="142" t="str">
        <f t="shared" ref="C260:C323" si="8">IF(AND(A260="",B260=""),"zzz - zu ergänzen",IF(A260&lt;&gt;"",A260,B260))</f>
        <v>Vinylchlorid</v>
      </c>
      <c r="D260" s="143">
        <v>1.5250699999999999</v>
      </c>
      <c r="E260" s="143">
        <v>1.71</v>
      </c>
      <c r="F260" s="144">
        <f t="shared" ref="F260:F323" si="9">IF(D260&lt;&gt;"",D260,E260)</f>
        <v>1.5250699999999999</v>
      </c>
      <c r="G260" s="145"/>
      <c r="H260" s="146" t="s">
        <v>79</v>
      </c>
      <c r="I260" s="141"/>
    </row>
    <row r="261" spans="1:9" s="14" customFormat="1" ht="27" customHeight="1" thickBot="1" x14ac:dyDescent="0.35">
      <c r="A261" s="141" t="s">
        <v>389</v>
      </c>
      <c r="B261" s="141" t="s">
        <v>390</v>
      </c>
      <c r="C261" s="142" t="str">
        <f t="shared" si="8"/>
        <v>Wasser</v>
      </c>
      <c r="D261" s="143">
        <v>3.3E-4</v>
      </c>
      <c r="E261" s="143">
        <v>4.0200000000000001E-4</v>
      </c>
      <c r="F261" s="144">
        <f t="shared" si="9"/>
        <v>3.3E-4</v>
      </c>
      <c r="G261" s="145"/>
      <c r="H261" s="146" t="s">
        <v>79</v>
      </c>
      <c r="I261" s="141"/>
    </row>
    <row r="262" spans="1:9" s="14" customFormat="1" ht="27" customHeight="1" thickBot="1" x14ac:dyDescent="0.35">
      <c r="A262" s="141" t="s">
        <v>391</v>
      </c>
      <c r="B262" s="141" t="s">
        <v>391</v>
      </c>
      <c r="C262" s="142" t="str">
        <f t="shared" si="8"/>
        <v>Wasserglas</v>
      </c>
      <c r="D262" s="143">
        <v>0.76510999999999996</v>
      </c>
      <c r="E262" s="143">
        <v>0.76500000000000001</v>
      </c>
      <c r="F262" s="144">
        <f t="shared" si="9"/>
        <v>0.76510999999999996</v>
      </c>
      <c r="G262" s="145"/>
      <c r="H262" s="146" t="s">
        <v>79</v>
      </c>
      <c r="I262" s="141"/>
    </row>
    <row r="263" spans="1:9" s="14" customFormat="1" ht="27" customHeight="1" thickBot="1" x14ac:dyDescent="0.35">
      <c r="A263" s="141" t="s">
        <v>392</v>
      </c>
      <c r="B263" s="141" t="s">
        <v>393</v>
      </c>
      <c r="C263" s="142" t="str">
        <f t="shared" si="8"/>
        <v>Wasserstoff (Prozessgas)</v>
      </c>
      <c r="D263" s="143">
        <v>1.59338</v>
      </c>
      <c r="E263" s="143">
        <v>1.702</v>
      </c>
      <c r="F263" s="144">
        <f t="shared" si="9"/>
        <v>1.59338</v>
      </c>
      <c r="G263" s="145"/>
      <c r="H263" s="146" t="s">
        <v>79</v>
      </c>
      <c r="I263" s="141"/>
    </row>
    <row r="264" spans="1:9" s="14" customFormat="1" ht="27" customHeight="1" thickBot="1" x14ac:dyDescent="0.35">
      <c r="A264" s="141" t="s">
        <v>394</v>
      </c>
      <c r="B264" s="141" t="s">
        <v>395</v>
      </c>
      <c r="C264" s="142" t="str">
        <f t="shared" si="8"/>
        <v>Wasserstoffperoxid</v>
      </c>
      <c r="D264" s="143">
        <v>1.1334200000000001</v>
      </c>
      <c r="E264" s="143">
        <v>2.41</v>
      </c>
      <c r="F264" s="144">
        <f t="shared" si="9"/>
        <v>1.1334200000000001</v>
      </c>
      <c r="G264" s="145"/>
      <c r="H264" s="146" t="s">
        <v>79</v>
      </c>
      <c r="I264" s="141"/>
    </row>
    <row r="265" spans="1:9" s="14" customFormat="1" ht="27" customHeight="1" thickBot="1" x14ac:dyDescent="0.35">
      <c r="A265" s="141" t="s">
        <v>396</v>
      </c>
      <c r="B265" s="141"/>
      <c r="C265" s="142" t="str">
        <f t="shared" si="8"/>
        <v>Weitere Inertgase</v>
      </c>
      <c r="D265" s="143">
        <v>149.57821999999999</v>
      </c>
      <c r="E265" s="143"/>
      <c r="F265" s="144">
        <f t="shared" si="9"/>
        <v>149.57821999999999</v>
      </c>
      <c r="G265" s="145"/>
      <c r="H265" s="146" t="s">
        <v>79</v>
      </c>
      <c r="I265" s="141"/>
    </row>
    <row r="266" spans="1:9" s="14" customFormat="1" ht="27" customHeight="1" thickBot="1" x14ac:dyDescent="0.35">
      <c r="A266" s="141" t="s">
        <v>397</v>
      </c>
      <c r="B266" s="141" t="s">
        <v>397</v>
      </c>
      <c r="C266" s="142" t="str">
        <f t="shared" si="8"/>
        <v>Wismut</v>
      </c>
      <c r="D266" s="143">
        <v>22.103809999999999</v>
      </c>
      <c r="E266" s="143">
        <v>22.103999999999999</v>
      </c>
      <c r="F266" s="144">
        <f t="shared" si="9"/>
        <v>22.103809999999999</v>
      </c>
      <c r="G266" s="145"/>
      <c r="H266" s="146" t="s">
        <v>79</v>
      </c>
      <c r="I266" s="141"/>
    </row>
    <row r="267" spans="1:9" s="14" customFormat="1" ht="27" customHeight="1" thickBot="1" x14ac:dyDescent="0.35">
      <c r="A267" s="141" t="s">
        <v>398</v>
      </c>
      <c r="B267" s="141"/>
      <c r="C267" s="142" t="str">
        <f t="shared" si="8"/>
        <v>Wolframerz</v>
      </c>
      <c r="D267" s="143">
        <v>5.5330399999999997</v>
      </c>
      <c r="E267" s="143"/>
      <c r="F267" s="144">
        <f t="shared" si="9"/>
        <v>5.5330399999999997</v>
      </c>
      <c r="G267" s="145"/>
      <c r="H267" s="146" t="s">
        <v>79</v>
      </c>
      <c r="I267" s="141"/>
    </row>
    <row r="268" spans="1:9" s="14" customFormat="1" ht="27" customHeight="1" thickBot="1" x14ac:dyDescent="0.35">
      <c r="A268" s="141" t="s">
        <v>399</v>
      </c>
      <c r="B268" s="141" t="s">
        <v>400</v>
      </c>
      <c r="C268" s="142" t="str">
        <f t="shared" si="8"/>
        <v>Zellstoff (Sulfatzellstoff)</v>
      </c>
      <c r="D268" s="143">
        <v>0.34782999999999997</v>
      </c>
      <c r="E268" s="143">
        <v>0.73499999999999999</v>
      </c>
      <c r="F268" s="144">
        <f t="shared" si="9"/>
        <v>0.34782999999999997</v>
      </c>
      <c r="G268" s="145"/>
      <c r="H268" s="146" t="s">
        <v>79</v>
      </c>
      <c r="I268" s="141"/>
    </row>
    <row r="269" spans="1:9" s="14" customFormat="1" ht="27" customHeight="1" thickBot="1" x14ac:dyDescent="0.35">
      <c r="A269" s="141" t="s">
        <v>401</v>
      </c>
      <c r="B269" s="141" t="s">
        <v>402</v>
      </c>
      <c r="C269" s="142" t="str">
        <f t="shared" si="8"/>
        <v>Zellstoff (Sulfitzellstoff)</v>
      </c>
      <c r="D269" s="143">
        <v>1.0963799999999999</v>
      </c>
      <c r="E269" s="143">
        <v>0.46400000000000002</v>
      </c>
      <c r="F269" s="144">
        <f t="shared" si="9"/>
        <v>1.0963799999999999</v>
      </c>
      <c r="G269" s="145"/>
      <c r="H269" s="146" t="s">
        <v>79</v>
      </c>
      <c r="I269" s="141"/>
    </row>
    <row r="270" spans="1:9" s="14" customFormat="1" ht="27" customHeight="1" thickBot="1" x14ac:dyDescent="0.35">
      <c r="A270" s="141" t="s">
        <v>403</v>
      </c>
      <c r="B270" s="141" t="s">
        <v>403</v>
      </c>
      <c r="C270" s="142" t="str">
        <f t="shared" si="8"/>
        <v>Zement</v>
      </c>
      <c r="D270" s="143">
        <v>0.78917999999999999</v>
      </c>
      <c r="E270" s="143">
        <v>0.752</v>
      </c>
      <c r="F270" s="144">
        <f t="shared" si="9"/>
        <v>0.78917999999999999</v>
      </c>
      <c r="G270" s="145"/>
      <c r="H270" s="146" t="s">
        <v>79</v>
      </c>
      <c r="I270" s="141"/>
    </row>
    <row r="271" spans="1:9" s="14" customFormat="1" ht="27" customHeight="1" thickBot="1" x14ac:dyDescent="0.35">
      <c r="A271" s="141" t="s">
        <v>404</v>
      </c>
      <c r="B271" s="141" t="s">
        <v>405</v>
      </c>
      <c r="C271" s="142" t="str">
        <f t="shared" si="8"/>
        <v>Zementklinker (Zuschlagsstoff im Zement)</v>
      </c>
      <c r="D271" s="143">
        <v>0.93652999999999997</v>
      </c>
      <c r="E271" s="143">
        <v>0.89</v>
      </c>
      <c r="F271" s="144">
        <f t="shared" si="9"/>
        <v>0.93652999999999997</v>
      </c>
      <c r="G271" s="145"/>
      <c r="H271" s="146" t="s">
        <v>79</v>
      </c>
      <c r="I271" s="141"/>
    </row>
    <row r="272" spans="1:9" s="14" customFormat="1" ht="27" customHeight="1" thickBot="1" x14ac:dyDescent="0.35">
      <c r="A272" s="141" t="s">
        <v>406</v>
      </c>
      <c r="B272" s="141" t="s">
        <v>406</v>
      </c>
      <c r="C272" s="142" t="str">
        <f t="shared" si="8"/>
        <v>Zink</v>
      </c>
      <c r="D272" s="143">
        <v>2.7172000000000001</v>
      </c>
      <c r="E272" s="143">
        <v>3.26</v>
      </c>
      <c r="F272" s="144">
        <f t="shared" si="9"/>
        <v>2.7172000000000001</v>
      </c>
      <c r="G272" s="145"/>
      <c r="H272" s="146" t="s">
        <v>79</v>
      </c>
      <c r="I272" s="141"/>
    </row>
    <row r="273" spans="1:9" s="14" customFormat="1" ht="27" customHeight="1" thickBot="1" x14ac:dyDescent="0.35">
      <c r="A273" s="141" t="s">
        <v>407</v>
      </c>
      <c r="B273" s="141" t="s">
        <v>407</v>
      </c>
      <c r="C273" s="142" t="str">
        <f t="shared" si="8"/>
        <v>Zinkerze</v>
      </c>
      <c r="D273" s="143">
        <v>0.50749</v>
      </c>
      <c r="E273" s="143">
        <v>0.42599999999999999</v>
      </c>
      <c r="F273" s="144">
        <f t="shared" si="9"/>
        <v>0.50749</v>
      </c>
      <c r="G273" s="145"/>
      <c r="H273" s="146" t="s">
        <v>79</v>
      </c>
      <c r="I273" s="141"/>
    </row>
    <row r="274" spans="1:9" s="14" customFormat="1" ht="27" customHeight="1" thickBot="1" x14ac:dyDescent="0.35">
      <c r="A274" s="141" t="s">
        <v>408</v>
      </c>
      <c r="B274" s="141" t="s">
        <v>408</v>
      </c>
      <c r="C274" s="142" t="str">
        <f t="shared" si="8"/>
        <v>Zinn</v>
      </c>
      <c r="D274" s="143">
        <v>10.14681</v>
      </c>
      <c r="E274" s="143">
        <v>16.768999999999998</v>
      </c>
      <c r="F274" s="144">
        <f t="shared" si="9"/>
        <v>10.14681</v>
      </c>
      <c r="G274" s="145"/>
      <c r="H274" s="146" t="s">
        <v>79</v>
      </c>
      <c r="I274" s="141"/>
    </row>
    <row r="275" spans="1:9" s="14" customFormat="1" ht="27" customHeight="1" thickBot="1" x14ac:dyDescent="0.35">
      <c r="A275" s="141" t="s">
        <v>409</v>
      </c>
      <c r="B275" s="141" t="s">
        <v>410</v>
      </c>
      <c r="C275" s="142" t="str">
        <f t="shared" si="8"/>
        <v>Zucker</v>
      </c>
      <c r="D275" s="143">
        <v>0.54708000000000001</v>
      </c>
      <c r="E275" s="143">
        <v>1.34</v>
      </c>
      <c r="F275" s="144">
        <f t="shared" si="9"/>
        <v>0.54708000000000001</v>
      </c>
      <c r="G275" s="145"/>
      <c r="H275" s="146" t="s">
        <v>79</v>
      </c>
      <c r="I275" s="141"/>
    </row>
    <row r="276" spans="1:9" s="14" customFormat="1" ht="27" customHeight="1" thickBot="1" x14ac:dyDescent="0.35">
      <c r="A276" s="141"/>
      <c r="B276" s="141"/>
      <c r="C276" s="142" t="str">
        <f t="shared" si="8"/>
        <v>zzz - zu ergänzen</v>
      </c>
      <c r="D276" s="143"/>
      <c r="E276" s="143"/>
      <c r="F276" s="144">
        <f t="shared" si="9"/>
        <v>0</v>
      </c>
      <c r="G276" s="145"/>
      <c r="H276" s="146" t="s">
        <v>79</v>
      </c>
      <c r="I276" s="141"/>
    </row>
    <row r="277" spans="1:9" s="14" customFormat="1" ht="27" customHeight="1" thickBot="1" x14ac:dyDescent="0.35">
      <c r="A277" s="141"/>
      <c r="B277" s="141"/>
      <c r="C277" s="142" t="str">
        <f t="shared" si="8"/>
        <v>zzz - zu ergänzen</v>
      </c>
      <c r="D277" s="143"/>
      <c r="E277" s="143"/>
      <c r="F277" s="144">
        <f t="shared" si="9"/>
        <v>0</v>
      </c>
      <c r="G277" s="145"/>
      <c r="H277" s="146" t="s">
        <v>79</v>
      </c>
      <c r="I277" s="141"/>
    </row>
    <row r="278" spans="1:9" s="14" customFormat="1" ht="27" customHeight="1" thickBot="1" x14ac:dyDescent="0.35">
      <c r="A278" s="141"/>
      <c r="B278" s="141"/>
      <c r="C278" s="142" t="str">
        <f t="shared" si="8"/>
        <v>zzz - zu ergänzen</v>
      </c>
      <c r="D278" s="143"/>
      <c r="E278" s="143"/>
      <c r="F278" s="144">
        <f t="shared" si="9"/>
        <v>0</v>
      </c>
      <c r="G278" s="145"/>
      <c r="H278" s="146" t="s">
        <v>79</v>
      </c>
      <c r="I278" s="141"/>
    </row>
    <row r="279" spans="1:9" s="14" customFormat="1" ht="27" customHeight="1" thickBot="1" x14ac:dyDescent="0.35">
      <c r="A279" s="141"/>
      <c r="B279" s="141"/>
      <c r="C279" s="142" t="str">
        <f t="shared" si="8"/>
        <v>zzz - zu ergänzen</v>
      </c>
      <c r="D279" s="143"/>
      <c r="E279" s="143"/>
      <c r="F279" s="144">
        <f t="shared" si="9"/>
        <v>0</v>
      </c>
      <c r="G279" s="145"/>
      <c r="H279" s="146" t="s">
        <v>79</v>
      </c>
      <c r="I279" s="141"/>
    </row>
    <row r="280" spans="1:9" s="14" customFormat="1" ht="27" customHeight="1" thickBot="1" x14ac:dyDescent="0.35">
      <c r="A280" s="141"/>
      <c r="B280" s="141"/>
      <c r="C280" s="142" t="str">
        <f t="shared" si="8"/>
        <v>zzz - zu ergänzen</v>
      </c>
      <c r="D280" s="143"/>
      <c r="E280" s="143"/>
      <c r="F280" s="144">
        <f t="shared" si="9"/>
        <v>0</v>
      </c>
      <c r="G280" s="145"/>
      <c r="H280" s="146" t="s">
        <v>79</v>
      </c>
      <c r="I280" s="141"/>
    </row>
    <row r="281" spans="1:9" s="14" customFormat="1" ht="27" customHeight="1" thickBot="1" x14ac:dyDescent="0.35">
      <c r="A281" s="141"/>
      <c r="B281" s="141"/>
      <c r="C281" s="142" t="str">
        <f t="shared" si="8"/>
        <v>zzz - zu ergänzen</v>
      </c>
      <c r="D281" s="143"/>
      <c r="E281" s="143"/>
      <c r="F281" s="144">
        <f t="shared" si="9"/>
        <v>0</v>
      </c>
      <c r="G281" s="145"/>
      <c r="H281" s="146" t="s">
        <v>79</v>
      </c>
      <c r="I281" s="141"/>
    </row>
    <row r="282" spans="1:9" s="14" customFormat="1" ht="27" customHeight="1" thickBot="1" x14ac:dyDescent="0.35">
      <c r="A282" s="141"/>
      <c r="B282" s="141"/>
      <c r="C282" s="142" t="str">
        <f t="shared" si="8"/>
        <v>zzz - zu ergänzen</v>
      </c>
      <c r="D282" s="143"/>
      <c r="E282" s="143"/>
      <c r="F282" s="144">
        <f t="shared" si="9"/>
        <v>0</v>
      </c>
      <c r="G282" s="145"/>
      <c r="H282" s="146" t="s">
        <v>79</v>
      </c>
      <c r="I282" s="141"/>
    </row>
    <row r="283" spans="1:9" s="14" customFormat="1" ht="27" customHeight="1" thickBot="1" x14ac:dyDescent="0.35">
      <c r="A283" s="141"/>
      <c r="B283" s="141"/>
      <c r="C283" s="142" t="str">
        <f t="shared" si="8"/>
        <v>zzz - zu ergänzen</v>
      </c>
      <c r="D283" s="143"/>
      <c r="E283" s="143"/>
      <c r="F283" s="144">
        <f t="shared" si="9"/>
        <v>0</v>
      </c>
      <c r="G283" s="145"/>
      <c r="H283" s="146" t="s">
        <v>79</v>
      </c>
      <c r="I283" s="141"/>
    </row>
    <row r="284" spans="1:9" s="14" customFormat="1" ht="27" customHeight="1" thickBot="1" x14ac:dyDescent="0.35">
      <c r="A284" s="141"/>
      <c r="B284" s="141"/>
      <c r="C284" s="142" t="str">
        <f t="shared" si="8"/>
        <v>zzz - zu ergänzen</v>
      </c>
      <c r="D284" s="143"/>
      <c r="E284" s="143"/>
      <c r="F284" s="144">
        <f t="shared" si="9"/>
        <v>0</v>
      </c>
      <c r="G284" s="145"/>
      <c r="H284" s="146" t="s">
        <v>79</v>
      </c>
      <c r="I284" s="141"/>
    </row>
    <row r="285" spans="1:9" s="15" customFormat="1" ht="27" customHeight="1" thickBot="1" x14ac:dyDescent="0.35">
      <c r="A285" s="151"/>
      <c r="B285" s="151"/>
      <c r="C285" s="142" t="str">
        <f t="shared" si="8"/>
        <v>zzz - zu ergänzen</v>
      </c>
      <c r="D285" s="152"/>
      <c r="E285" s="152"/>
      <c r="F285" s="144">
        <f t="shared" si="9"/>
        <v>0</v>
      </c>
      <c r="G285" s="153"/>
      <c r="H285" s="146" t="s">
        <v>79</v>
      </c>
      <c r="I285" s="151"/>
    </row>
    <row r="286" spans="1:9" s="14" customFormat="1" ht="27" customHeight="1" thickBot="1" x14ac:dyDescent="0.35">
      <c r="A286" s="141"/>
      <c r="B286" s="141"/>
      <c r="C286" s="142" t="str">
        <f t="shared" si="8"/>
        <v>zzz - zu ergänzen</v>
      </c>
      <c r="D286" s="143"/>
      <c r="E286" s="143"/>
      <c r="F286" s="144">
        <f t="shared" si="9"/>
        <v>0</v>
      </c>
      <c r="G286" s="145"/>
      <c r="H286" s="146" t="s">
        <v>79</v>
      </c>
      <c r="I286" s="141"/>
    </row>
    <row r="287" spans="1:9" s="14" customFormat="1" ht="27" customHeight="1" thickBot="1" x14ac:dyDescent="0.35">
      <c r="A287" s="141"/>
      <c r="B287" s="141"/>
      <c r="C287" s="142" t="str">
        <f t="shared" si="8"/>
        <v>zzz - zu ergänzen</v>
      </c>
      <c r="D287" s="143"/>
      <c r="E287" s="143"/>
      <c r="F287" s="144">
        <f t="shared" si="9"/>
        <v>0</v>
      </c>
      <c r="G287" s="145"/>
      <c r="H287" s="146" t="s">
        <v>79</v>
      </c>
      <c r="I287" s="141"/>
    </row>
    <row r="288" spans="1:9" s="14" customFormat="1" ht="27" customHeight="1" thickBot="1" x14ac:dyDescent="0.35">
      <c r="A288" s="141"/>
      <c r="B288" s="141"/>
      <c r="C288" s="142" t="str">
        <f t="shared" si="8"/>
        <v>zzz - zu ergänzen</v>
      </c>
      <c r="D288" s="143"/>
      <c r="E288" s="143"/>
      <c r="F288" s="144">
        <f t="shared" si="9"/>
        <v>0</v>
      </c>
      <c r="G288" s="145"/>
      <c r="H288" s="146" t="s">
        <v>79</v>
      </c>
      <c r="I288" s="141"/>
    </row>
    <row r="289" spans="1:9" s="14" customFormat="1" ht="27" customHeight="1" thickBot="1" x14ac:dyDescent="0.35">
      <c r="A289" s="141"/>
      <c r="B289" s="141"/>
      <c r="C289" s="142" t="str">
        <f t="shared" si="8"/>
        <v>zzz - zu ergänzen</v>
      </c>
      <c r="D289" s="143"/>
      <c r="E289" s="143"/>
      <c r="F289" s="144">
        <f t="shared" si="9"/>
        <v>0</v>
      </c>
      <c r="G289" s="145"/>
      <c r="H289" s="146" t="s">
        <v>79</v>
      </c>
      <c r="I289" s="141"/>
    </row>
    <row r="290" spans="1:9" s="14" customFormat="1" ht="27" customHeight="1" thickBot="1" x14ac:dyDescent="0.35">
      <c r="A290" s="141"/>
      <c r="B290" s="141"/>
      <c r="C290" s="142" t="str">
        <f t="shared" si="8"/>
        <v>zzz - zu ergänzen</v>
      </c>
      <c r="D290" s="143"/>
      <c r="E290" s="143"/>
      <c r="F290" s="144">
        <f t="shared" si="9"/>
        <v>0</v>
      </c>
      <c r="G290" s="145"/>
      <c r="H290" s="146" t="s">
        <v>79</v>
      </c>
      <c r="I290" s="141"/>
    </row>
    <row r="291" spans="1:9" s="14" customFormat="1" ht="27" customHeight="1" thickBot="1" x14ac:dyDescent="0.35">
      <c r="A291" s="141"/>
      <c r="B291" s="141"/>
      <c r="C291" s="142" t="str">
        <f t="shared" si="8"/>
        <v>zzz - zu ergänzen</v>
      </c>
      <c r="D291" s="143"/>
      <c r="E291" s="143"/>
      <c r="F291" s="144">
        <f t="shared" si="9"/>
        <v>0</v>
      </c>
      <c r="G291" s="145"/>
      <c r="H291" s="146" t="s">
        <v>79</v>
      </c>
      <c r="I291" s="141"/>
    </row>
    <row r="292" spans="1:9" s="14" customFormat="1" ht="27" customHeight="1" thickBot="1" x14ac:dyDescent="0.35">
      <c r="A292" s="141"/>
      <c r="B292" s="141"/>
      <c r="C292" s="142" t="str">
        <f t="shared" si="8"/>
        <v>zzz - zu ergänzen</v>
      </c>
      <c r="D292" s="143"/>
      <c r="E292" s="143"/>
      <c r="F292" s="144">
        <f t="shared" si="9"/>
        <v>0</v>
      </c>
      <c r="G292" s="145"/>
      <c r="H292" s="146" t="s">
        <v>79</v>
      </c>
      <c r="I292" s="141"/>
    </row>
    <row r="293" spans="1:9" s="14" customFormat="1" ht="27" customHeight="1" thickBot="1" x14ac:dyDescent="0.35">
      <c r="A293" s="141"/>
      <c r="B293" s="141"/>
      <c r="C293" s="142" t="str">
        <f t="shared" si="8"/>
        <v>zzz - zu ergänzen</v>
      </c>
      <c r="D293" s="143"/>
      <c r="E293" s="143"/>
      <c r="F293" s="144">
        <f t="shared" si="9"/>
        <v>0</v>
      </c>
      <c r="G293" s="145"/>
      <c r="H293" s="146" t="s">
        <v>79</v>
      </c>
      <c r="I293" s="141"/>
    </row>
    <row r="294" spans="1:9" s="14" customFormat="1" ht="27" customHeight="1" thickBot="1" x14ac:dyDescent="0.35">
      <c r="A294" s="141"/>
      <c r="B294" s="141"/>
      <c r="C294" s="142" t="str">
        <f t="shared" si="8"/>
        <v>zzz - zu ergänzen</v>
      </c>
      <c r="D294" s="143"/>
      <c r="E294" s="143"/>
      <c r="F294" s="144">
        <f t="shared" si="9"/>
        <v>0</v>
      </c>
      <c r="G294" s="145"/>
      <c r="H294" s="146" t="s">
        <v>79</v>
      </c>
      <c r="I294" s="141"/>
    </row>
    <row r="295" spans="1:9" s="14" customFormat="1" ht="27" customHeight="1" thickBot="1" x14ac:dyDescent="0.35">
      <c r="A295" s="141"/>
      <c r="B295" s="141"/>
      <c r="C295" s="142" t="str">
        <f t="shared" si="8"/>
        <v>zzz - zu ergänzen</v>
      </c>
      <c r="D295" s="143"/>
      <c r="E295" s="143"/>
      <c r="F295" s="144">
        <f t="shared" si="9"/>
        <v>0</v>
      </c>
      <c r="G295" s="145"/>
      <c r="H295" s="146" t="s">
        <v>79</v>
      </c>
      <c r="I295" s="141"/>
    </row>
    <row r="296" spans="1:9" s="14" customFormat="1" ht="27" customHeight="1" thickBot="1" x14ac:dyDescent="0.35">
      <c r="A296" s="141"/>
      <c r="B296" s="141"/>
      <c r="C296" s="142" t="str">
        <f t="shared" si="8"/>
        <v>zzz - zu ergänzen</v>
      </c>
      <c r="D296" s="143"/>
      <c r="E296" s="143"/>
      <c r="F296" s="144">
        <f t="shared" si="9"/>
        <v>0</v>
      </c>
      <c r="G296" s="145"/>
      <c r="H296" s="146" t="s">
        <v>79</v>
      </c>
      <c r="I296" s="141"/>
    </row>
    <row r="297" spans="1:9" s="14" customFormat="1" ht="27" customHeight="1" thickBot="1" x14ac:dyDescent="0.35">
      <c r="A297" s="141"/>
      <c r="B297" s="141"/>
      <c r="C297" s="142" t="str">
        <f t="shared" si="8"/>
        <v>zzz - zu ergänzen</v>
      </c>
      <c r="D297" s="143"/>
      <c r="E297" s="143"/>
      <c r="F297" s="144">
        <f t="shared" si="9"/>
        <v>0</v>
      </c>
      <c r="G297" s="145"/>
      <c r="H297" s="146" t="s">
        <v>79</v>
      </c>
      <c r="I297" s="141"/>
    </row>
    <row r="298" spans="1:9" s="14" customFormat="1" ht="27" customHeight="1" thickBot="1" x14ac:dyDescent="0.35">
      <c r="A298" s="141"/>
      <c r="B298" s="141"/>
      <c r="C298" s="142" t="str">
        <f t="shared" si="8"/>
        <v>zzz - zu ergänzen</v>
      </c>
      <c r="D298" s="143"/>
      <c r="E298" s="143"/>
      <c r="F298" s="144">
        <f t="shared" si="9"/>
        <v>0</v>
      </c>
      <c r="G298" s="145"/>
      <c r="H298" s="146" t="s">
        <v>79</v>
      </c>
      <c r="I298" s="141"/>
    </row>
    <row r="299" spans="1:9" s="14" customFormat="1" ht="27" customHeight="1" thickBot="1" x14ac:dyDescent="0.35">
      <c r="A299" s="141"/>
      <c r="B299" s="141"/>
      <c r="C299" s="142" t="str">
        <f t="shared" si="8"/>
        <v>zzz - zu ergänzen</v>
      </c>
      <c r="D299" s="143"/>
      <c r="E299" s="143"/>
      <c r="F299" s="144">
        <f t="shared" si="9"/>
        <v>0</v>
      </c>
      <c r="G299" s="145"/>
      <c r="H299" s="146" t="s">
        <v>79</v>
      </c>
      <c r="I299" s="141"/>
    </row>
    <row r="300" spans="1:9" s="14" customFormat="1" ht="27" customHeight="1" thickBot="1" x14ac:dyDescent="0.35">
      <c r="A300" s="141"/>
      <c r="B300" s="141"/>
      <c r="C300" s="142" t="str">
        <f t="shared" si="8"/>
        <v>zzz - zu ergänzen</v>
      </c>
      <c r="D300" s="143"/>
      <c r="E300" s="143"/>
      <c r="F300" s="144">
        <f t="shared" si="9"/>
        <v>0</v>
      </c>
      <c r="G300" s="145"/>
      <c r="H300" s="146" t="s">
        <v>79</v>
      </c>
      <c r="I300" s="141"/>
    </row>
    <row r="301" spans="1:9" s="14" customFormat="1" ht="27" customHeight="1" thickBot="1" x14ac:dyDescent="0.35">
      <c r="A301" s="141"/>
      <c r="B301" s="141"/>
      <c r="C301" s="142" t="str">
        <f t="shared" si="8"/>
        <v>zzz - zu ergänzen</v>
      </c>
      <c r="D301" s="143"/>
      <c r="E301" s="143"/>
      <c r="F301" s="144">
        <f t="shared" si="9"/>
        <v>0</v>
      </c>
      <c r="G301" s="145"/>
      <c r="H301" s="146" t="s">
        <v>79</v>
      </c>
      <c r="I301" s="141"/>
    </row>
    <row r="302" spans="1:9" s="14" customFormat="1" ht="27" customHeight="1" thickBot="1" x14ac:dyDescent="0.35">
      <c r="A302" s="141"/>
      <c r="B302" s="141"/>
      <c r="C302" s="142" t="str">
        <f t="shared" si="8"/>
        <v>zzz - zu ergänzen</v>
      </c>
      <c r="D302" s="143"/>
      <c r="E302" s="143"/>
      <c r="F302" s="144">
        <f t="shared" si="9"/>
        <v>0</v>
      </c>
      <c r="G302" s="145"/>
      <c r="H302" s="146" t="s">
        <v>79</v>
      </c>
      <c r="I302" s="141"/>
    </row>
    <row r="303" spans="1:9" s="14" customFormat="1" ht="27" customHeight="1" thickBot="1" x14ac:dyDescent="0.35">
      <c r="A303" s="141"/>
      <c r="B303" s="141"/>
      <c r="C303" s="142" t="str">
        <f t="shared" si="8"/>
        <v>zzz - zu ergänzen</v>
      </c>
      <c r="D303" s="143"/>
      <c r="E303" s="143"/>
      <c r="F303" s="144">
        <f t="shared" si="9"/>
        <v>0</v>
      </c>
      <c r="G303" s="145"/>
      <c r="H303" s="146" t="s">
        <v>79</v>
      </c>
      <c r="I303" s="141"/>
    </row>
    <row r="304" spans="1:9" s="14" customFormat="1" ht="27" customHeight="1" thickBot="1" x14ac:dyDescent="0.35">
      <c r="A304" s="141"/>
      <c r="B304" s="141"/>
      <c r="C304" s="142" t="str">
        <f t="shared" si="8"/>
        <v>zzz - zu ergänzen</v>
      </c>
      <c r="D304" s="143"/>
      <c r="E304" s="143"/>
      <c r="F304" s="144">
        <f t="shared" si="9"/>
        <v>0</v>
      </c>
      <c r="G304" s="145"/>
      <c r="H304" s="146" t="s">
        <v>79</v>
      </c>
      <c r="I304" s="141"/>
    </row>
    <row r="305" spans="1:9" s="14" customFormat="1" ht="27" customHeight="1" thickBot="1" x14ac:dyDescent="0.35">
      <c r="A305" s="141"/>
      <c r="B305" s="141"/>
      <c r="C305" s="142" t="str">
        <f t="shared" si="8"/>
        <v>zzz - zu ergänzen</v>
      </c>
      <c r="D305" s="143"/>
      <c r="E305" s="143"/>
      <c r="F305" s="144">
        <f t="shared" si="9"/>
        <v>0</v>
      </c>
      <c r="G305" s="145"/>
      <c r="H305" s="146" t="s">
        <v>79</v>
      </c>
      <c r="I305" s="141"/>
    </row>
    <row r="306" spans="1:9" s="14" customFormat="1" ht="27" customHeight="1" thickBot="1" x14ac:dyDescent="0.35">
      <c r="A306" s="141"/>
      <c r="B306" s="141"/>
      <c r="C306" s="142" t="str">
        <f t="shared" si="8"/>
        <v>zzz - zu ergänzen</v>
      </c>
      <c r="D306" s="143"/>
      <c r="E306" s="143"/>
      <c r="F306" s="144">
        <f t="shared" si="9"/>
        <v>0</v>
      </c>
      <c r="G306" s="145"/>
      <c r="H306" s="146" t="s">
        <v>79</v>
      </c>
      <c r="I306" s="141"/>
    </row>
    <row r="307" spans="1:9" s="14" customFormat="1" ht="27" customHeight="1" thickBot="1" x14ac:dyDescent="0.35">
      <c r="A307" s="141"/>
      <c r="B307" s="141"/>
      <c r="C307" s="142" t="str">
        <f t="shared" si="8"/>
        <v>zzz - zu ergänzen</v>
      </c>
      <c r="D307" s="143"/>
      <c r="E307" s="143"/>
      <c r="F307" s="144">
        <f t="shared" si="9"/>
        <v>0</v>
      </c>
      <c r="G307" s="145"/>
      <c r="H307" s="146" t="s">
        <v>79</v>
      </c>
      <c r="I307" s="141"/>
    </row>
    <row r="308" spans="1:9" s="14" customFormat="1" ht="27" customHeight="1" thickBot="1" x14ac:dyDescent="0.35">
      <c r="A308" s="141"/>
      <c r="B308" s="141"/>
      <c r="C308" s="142" t="str">
        <f t="shared" si="8"/>
        <v>zzz - zu ergänzen</v>
      </c>
      <c r="D308" s="143"/>
      <c r="E308" s="143"/>
      <c r="F308" s="144">
        <f t="shared" si="9"/>
        <v>0</v>
      </c>
      <c r="G308" s="145"/>
      <c r="H308" s="146" t="s">
        <v>79</v>
      </c>
      <c r="I308" s="141"/>
    </row>
    <row r="309" spans="1:9" s="14" customFormat="1" ht="27" customHeight="1" thickBot="1" x14ac:dyDescent="0.35">
      <c r="A309" s="141"/>
      <c r="B309" s="141"/>
      <c r="C309" s="142" t="str">
        <f t="shared" si="8"/>
        <v>zzz - zu ergänzen</v>
      </c>
      <c r="D309" s="143"/>
      <c r="E309" s="143"/>
      <c r="F309" s="144">
        <f t="shared" si="9"/>
        <v>0</v>
      </c>
      <c r="G309" s="145"/>
      <c r="H309" s="146" t="s">
        <v>79</v>
      </c>
      <c r="I309" s="141"/>
    </row>
    <row r="310" spans="1:9" s="14" customFormat="1" ht="27" customHeight="1" thickBot="1" x14ac:dyDescent="0.35">
      <c r="A310" s="141"/>
      <c r="B310" s="141"/>
      <c r="C310" s="142" t="str">
        <f t="shared" si="8"/>
        <v>zzz - zu ergänzen</v>
      </c>
      <c r="D310" s="143"/>
      <c r="E310" s="143"/>
      <c r="F310" s="144">
        <f t="shared" si="9"/>
        <v>0</v>
      </c>
      <c r="G310" s="145"/>
      <c r="H310" s="146" t="s">
        <v>79</v>
      </c>
      <c r="I310" s="141"/>
    </row>
    <row r="311" spans="1:9" s="14" customFormat="1" ht="27" customHeight="1" thickBot="1" x14ac:dyDescent="0.35">
      <c r="A311" s="141"/>
      <c r="B311" s="141"/>
      <c r="C311" s="142" t="str">
        <f t="shared" si="8"/>
        <v>zzz - zu ergänzen</v>
      </c>
      <c r="D311" s="143"/>
      <c r="E311" s="143"/>
      <c r="F311" s="144">
        <f t="shared" si="9"/>
        <v>0</v>
      </c>
      <c r="G311" s="145"/>
      <c r="H311" s="146" t="s">
        <v>79</v>
      </c>
      <c r="I311" s="141"/>
    </row>
    <row r="312" spans="1:9" s="14" customFormat="1" ht="27" customHeight="1" thickBot="1" x14ac:dyDescent="0.35">
      <c r="A312" s="141"/>
      <c r="B312" s="141"/>
      <c r="C312" s="142" t="str">
        <f t="shared" si="8"/>
        <v>zzz - zu ergänzen</v>
      </c>
      <c r="D312" s="143"/>
      <c r="E312" s="143"/>
      <c r="F312" s="144">
        <f t="shared" si="9"/>
        <v>0</v>
      </c>
      <c r="G312" s="145"/>
      <c r="H312" s="146" t="s">
        <v>79</v>
      </c>
      <c r="I312" s="141"/>
    </row>
    <row r="313" spans="1:9" s="14" customFormat="1" ht="27" customHeight="1" thickBot="1" x14ac:dyDescent="0.35">
      <c r="A313" s="141"/>
      <c r="B313" s="141"/>
      <c r="C313" s="142" t="str">
        <f t="shared" si="8"/>
        <v>zzz - zu ergänzen</v>
      </c>
      <c r="D313" s="143"/>
      <c r="E313" s="143"/>
      <c r="F313" s="144">
        <f t="shared" si="9"/>
        <v>0</v>
      </c>
      <c r="G313" s="145"/>
      <c r="H313" s="146" t="s">
        <v>79</v>
      </c>
      <c r="I313" s="141"/>
    </row>
    <row r="314" spans="1:9" s="14" customFormat="1" ht="27" customHeight="1" thickBot="1" x14ac:dyDescent="0.35">
      <c r="A314" s="141"/>
      <c r="B314" s="141"/>
      <c r="C314" s="142" t="str">
        <f t="shared" si="8"/>
        <v>zzz - zu ergänzen</v>
      </c>
      <c r="D314" s="143"/>
      <c r="E314" s="143"/>
      <c r="F314" s="144">
        <f t="shared" si="9"/>
        <v>0</v>
      </c>
      <c r="G314" s="145"/>
      <c r="H314" s="146" t="s">
        <v>79</v>
      </c>
      <c r="I314" s="141"/>
    </row>
    <row r="315" spans="1:9" s="14" customFormat="1" ht="27" customHeight="1" thickBot="1" x14ac:dyDescent="0.35">
      <c r="A315" s="141"/>
      <c r="B315" s="141"/>
      <c r="C315" s="142" t="str">
        <f t="shared" si="8"/>
        <v>zzz - zu ergänzen</v>
      </c>
      <c r="D315" s="143"/>
      <c r="E315" s="143"/>
      <c r="F315" s="144">
        <f t="shared" si="9"/>
        <v>0</v>
      </c>
      <c r="G315" s="145"/>
      <c r="H315" s="146" t="s">
        <v>79</v>
      </c>
      <c r="I315" s="141"/>
    </row>
    <row r="316" spans="1:9" s="14" customFormat="1" ht="27" customHeight="1" thickBot="1" x14ac:dyDescent="0.35">
      <c r="A316" s="141"/>
      <c r="B316" s="141"/>
      <c r="C316" s="142" t="str">
        <f t="shared" si="8"/>
        <v>zzz - zu ergänzen</v>
      </c>
      <c r="D316" s="143"/>
      <c r="E316" s="143"/>
      <c r="F316" s="144">
        <f t="shared" si="9"/>
        <v>0</v>
      </c>
      <c r="G316" s="145"/>
      <c r="H316" s="146" t="s">
        <v>79</v>
      </c>
      <c r="I316" s="141"/>
    </row>
    <row r="317" spans="1:9" s="14" customFormat="1" ht="27" customHeight="1" thickBot="1" x14ac:dyDescent="0.35">
      <c r="A317" s="141"/>
      <c r="B317" s="141"/>
      <c r="C317" s="142" t="str">
        <f t="shared" si="8"/>
        <v>zzz - zu ergänzen</v>
      </c>
      <c r="D317" s="143"/>
      <c r="E317" s="143"/>
      <c r="F317" s="144">
        <f t="shared" si="9"/>
        <v>0</v>
      </c>
      <c r="G317" s="145"/>
      <c r="H317" s="146" t="s">
        <v>79</v>
      </c>
      <c r="I317" s="141"/>
    </row>
    <row r="318" spans="1:9" s="14" customFormat="1" ht="27" customHeight="1" thickBot="1" x14ac:dyDescent="0.35">
      <c r="A318" s="141"/>
      <c r="B318" s="141"/>
      <c r="C318" s="142" t="str">
        <f t="shared" si="8"/>
        <v>zzz - zu ergänzen</v>
      </c>
      <c r="D318" s="143"/>
      <c r="E318" s="143"/>
      <c r="F318" s="144">
        <f t="shared" si="9"/>
        <v>0</v>
      </c>
      <c r="G318" s="145"/>
      <c r="H318" s="146" t="s">
        <v>79</v>
      </c>
      <c r="I318" s="141"/>
    </row>
    <row r="319" spans="1:9" s="14" customFormat="1" ht="27" customHeight="1" thickBot="1" x14ac:dyDescent="0.35">
      <c r="A319" s="141"/>
      <c r="B319" s="141"/>
      <c r="C319" s="142" t="str">
        <f t="shared" si="8"/>
        <v>zzz - zu ergänzen</v>
      </c>
      <c r="D319" s="143"/>
      <c r="E319" s="143"/>
      <c r="F319" s="144">
        <f t="shared" si="9"/>
        <v>0</v>
      </c>
      <c r="G319" s="145"/>
      <c r="H319" s="146" t="s">
        <v>79</v>
      </c>
      <c r="I319" s="141"/>
    </row>
    <row r="320" spans="1:9" s="14" customFormat="1" ht="27" customHeight="1" thickBot="1" x14ac:dyDescent="0.35">
      <c r="A320" s="141"/>
      <c r="B320" s="141"/>
      <c r="C320" s="142" t="str">
        <f t="shared" si="8"/>
        <v>zzz - zu ergänzen</v>
      </c>
      <c r="D320" s="143"/>
      <c r="E320" s="143"/>
      <c r="F320" s="144">
        <f t="shared" si="9"/>
        <v>0</v>
      </c>
      <c r="G320" s="145"/>
      <c r="H320" s="146" t="s">
        <v>79</v>
      </c>
      <c r="I320" s="141"/>
    </row>
    <row r="321" spans="1:9" s="14" customFormat="1" ht="27" customHeight="1" thickBot="1" x14ac:dyDescent="0.35">
      <c r="A321" s="141"/>
      <c r="B321" s="141"/>
      <c r="C321" s="142" t="str">
        <f t="shared" si="8"/>
        <v>zzz - zu ergänzen</v>
      </c>
      <c r="D321" s="143"/>
      <c r="E321" s="143"/>
      <c r="F321" s="144">
        <f t="shared" si="9"/>
        <v>0</v>
      </c>
      <c r="G321" s="145"/>
      <c r="H321" s="146" t="s">
        <v>79</v>
      </c>
      <c r="I321" s="141"/>
    </row>
    <row r="322" spans="1:9" s="14" customFormat="1" ht="27" customHeight="1" thickBot="1" x14ac:dyDescent="0.35">
      <c r="A322" s="141"/>
      <c r="B322" s="141"/>
      <c r="C322" s="142" t="str">
        <f t="shared" si="8"/>
        <v>zzz - zu ergänzen</v>
      </c>
      <c r="D322" s="143"/>
      <c r="E322" s="143"/>
      <c r="F322" s="144">
        <f t="shared" si="9"/>
        <v>0</v>
      </c>
      <c r="G322" s="145"/>
      <c r="H322" s="146" t="s">
        <v>79</v>
      </c>
      <c r="I322" s="141"/>
    </row>
    <row r="323" spans="1:9" s="14" customFormat="1" ht="27" customHeight="1" thickBot="1" x14ac:dyDescent="0.35">
      <c r="A323" s="141"/>
      <c r="B323" s="141"/>
      <c r="C323" s="142" t="str">
        <f t="shared" si="8"/>
        <v>zzz - zu ergänzen</v>
      </c>
      <c r="D323" s="143"/>
      <c r="E323" s="143"/>
      <c r="F323" s="144">
        <f t="shared" si="9"/>
        <v>0</v>
      </c>
      <c r="G323" s="145"/>
      <c r="H323" s="146" t="s">
        <v>79</v>
      </c>
      <c r="I323" s="141"/>
    </row>
    <row r="324" spans="1:9" s="14" customFormat="1" ht="27" customHeight="1" thickBot="1" x14ac:dyDescent="0.35">
      <c r="A324" s="141"/>
      <c r="B324" s="141"/>
      <c r="C324" s="142" t="str">
        <f t="shared" ref="C324:C387" si="10">IF(AND(A324="",B324=""),"zzz - zu ergänzen",IF(A324&lt;&gt;"",A324,B324))</f>
        <v>zzz - zu ergänzen</v>
      </c>
      <c r="D324" s="143"/>
      <c r="E324" s="143"/>
      <c r="F324" s="144">
        <f t="shared" ref="F324:F387" si="11">IF(D324&lt;&gt;"",D324,E324)</f>
        <v>0</v>
      </c>
      <c r="G324" s="145"/>
      <c r="H324" s="146" t="s">
        <v>79</v>
      </c>
      <c r="I324" s="141"/>
    </row>
    <row r="325" spans="1:9" s="14" customFormat="1" ht="27" customHeight="1" thickBot="1" x14ac:dyDescent="0.35">
      <c r="A325" s="141"/>
      <c r="B325" s="141"/>
      <c r="C325" s="142" t="str">
        <f t="shared" si="10"/>
        <v>zzz - zu ergänzen</v>
      </c>
      <c r="D325" s="143"/>
      <c r="E325" s="143"/>
      <c r="F325" s="144">
        <f t="shared" si="11"/>
        <v>0</v>
      </c>
      <c r="G325" s="145"/>
      <c r="H325" s="146" t="s">
        <v>79</v>
      </c>
      <c r="I325" s="141"/>
    </row>
    <row r="326" spans="1:9" s="14" customFormat="1" ht="27" customHeight="1" thickBot="1" x14ac:dyDescent="0.35">
      <c r="A326" s="141"/>
      <c r="B326" s="141"/>
      <c r="C326" s="142" t="str">
        <f t="shared" si="10"/>
        <v>zzz - zu ergänzen</v>
      </c>
      <c r="D326" s="143"/>
      <c r="E326" s="143"/>
      <c r="F326" s="144">
        <f t="shared" si="11"/>
        <v>0</v>
      </c>
      <c r="G326" s="145"/>
      <c r="H326" s="146" t="s">
        <v>79</v>
      </c>
      <c r="I326" s="141"/>
    </row>
    <row r="327" spans="1:9" s="14" customFormat="1" ht="27" customHeight="1" thickBot="1" x14ac:dyDescent="0.35">
      <c r="A327" s="141"/>
      <c r="B327" s="141"/>
      <c r="C327" s="142" t="str">
        <f t="shared" si="10"/>
        <v>zzz - zu ergänzen</v>
      </c>
      <c r="D327" s="143"/>
      <c r="E327" s="143"/>
      <c r="F327" s="144">
        <f t="shared" si="11"/>
        <v>0</v>
      </c>
      <c r="G327" s="145"/>
      <c r="H327" s="146" t="s">
        <v>79</v>
      </c>
      <c r="I327" s="141"/>
    </row>
    <row r="328" spans="1:9" s="14" customFormat="1" ht="27" customHeight="1" thickBot="1" x14ac:dyDescent="0.35">
      <c r="A328" s="141"/>
      <c r="B328" s="141"/>
      <c r="C328" s="142" t="str">
        <f t="shared" si="10"/>
        <v>zzz - zu ergänzen</v>
      </c>
      <c r="D328" s="143"/>
      <c r="E328" s="143"/>
      <c r="F328" s="144">
        <f t="shared" si="11"/>
        <v>0</v>
      </c>
      <c r="G328" s="145"/>
      <c r="H328" s="146" t="s">
        <v>79</v>
      </c>
      <c r="I328" s="141"/>
    </row>
    <row r="329" spans="1:9" s="14" customFormat="1" ht="27" customHeight="1" thickBot="1" x14ac:dyDescent="0.35">
      <c r="A329" s="141"/>
      <c r="B329" s="141"/>
      <c r="C329" s="142" t="str">
        <f t="shared" si="10"/>
        <v>zzz - zu ergänzen</v>
      </c>
      <c r="D329" s="143"/>
      <c r="E329" s="143"/>
      <c r="F329" s="144">
        <f t="shared" si="11"/>
        <v>0</v>
      </c>
      <c r="G329" s="145"/>
      <c r="H329" s="146" t="s">
        <v>79</v>
      </c>
      <c r="I329" s="141"/>
    </row>
    <row r="330" spans="1:9" s="14" customFormat="1" ht="27" customHeight="1" thickBot="1" x14ac:dyDescent="0.35">
      <c r="A330" s="141"/>
      <c r="B330" s="141"/>
      <c r="C330" s="142" t="str">
        <f t="shared" si="10"/>
        <v>zzz - zu ergänzen</v>
      </c>
      <c r="D330" s="143"/>
      <c r="E330" s="143"/>
      <c r="F330" s="144">
        <f t="shared" si="11"/>
        <v>0</v>
      </c>
      <c r="G330" s="145"/>
      <c r="H330" s="146" t="s">
        <v>79</v>
      </c>
      <c r="I330" s="141"/>
    </row>
    <row r="331" spans="1:9" s="14" customFormat="1" ht="27" customHeight="1" thickBot="1" x14ac:dyDescent="0.35">
      <c r="A331" s="141"/>
      <c r="B331" s="141"/>
      <c r="C331" s="142" t="str">
        <f t="shared" si="10"/>
        <v>zzz - zu ergänzen</v>
      </c>
      <c r="D331" s="143"/>
      <c r="E331" s="143"/>
      <c r="F331" s="144">
        <f t="shared" si="11"/>
        <v>0</v>
      </c>
      <c r="G331" s="145"/>
      <c r="H331" s="146" t="s">
        <v>79</v>
      </c>
      <c r="I331" s="141"/>
    </row>
    <row r="332" spans="1:9" s="14" customFormat="1" ht="27" customHeight="1" thickBot="1" x14ac:dyDescent="0.35">
      <c r="A332" s="141"/>
      <c r="B332" s="141"/>
      <c r="C332" s="142" t="str">
        <f t="shared" si="10"/>
        <v>zzz - zu ergänzen</v>
      </c>
      <c r="D332" s="143"/>
      <c r="E332" s="143"/>
      <c r="F332" s="144">
        <f t="shared" si="11"/>
        <v>0</v>
      </c>
      <c r="G332" s="145"/>
      <c r="H332" s="146" t="s">
        <v>79</v>
      </c>
      <c r="I332" s="141"/>
    </row>
    <row r="333" spans="1:9" s="14" customFormat="1" ht="27" customHeight="1" thickBot="1" x14ac:dyDescent="0.35">
      <c r="A333" s="141"/>
      <c r="B333" s="141"/>
      <c r="C333" s="142" t="str">
        <f t="shared" si="10"/>
        <v>zzz - zu ergänzen</v>
      </c>
      <c r="D333" s="143"/>
      <c r="E333" s="143"/>
      <c r="F333" s="144">
        <f t="shared" si="11"/>
        <v>0</v>
      </c>
      <c r="G333" s="145"/>
      <c r="H333" s="146" t="s">
        <v>79</v>
      </c>
      <c r="I333" s="141"/>
    </row>
    <row r="334" spans="1:9" s="14" customFormat="1" ht="27" customHeight="1" thickBot="1" x14ac:dyDescent="0.35">
      <c r="A334" s="141"/>
      <c r="B334" s="141"/>
      <c r="C334" s="142" t="str">
        <f t="shared" si="10"/>
        <v>zzz - zu ergänzen</v>
      </c>
      <c r="D334" s="143"/>
      <c r="E334" s="143"/>
      <c r="F334" s="144">
        <f t="shared" si="11"/>
        <v>0</v>
      </c>
      <c r="G334" s="145"/>
      <c r="H334" s="146" t="s">
        <v>79</v>
      </c>
      <c r="I334" s="141"/>
    </row>
    <row r="335" spans="1:9" s="14" customFormat="1" ht="27" customHeight="1" thickBot="1" x14ac:dyDescent="0.35">
      <c r="A335" s="141"/>
      <c r="B335" s="141"/>
      <c r="C335" s="142" t="str">
        <f t="shared" si="10"/>
        <v>zzz - zu ergänzen</v>
      </c>
      <c r="D335" s="143"/>
      <c r="E335" s="143"/>
      <c r="F335" s="144">
        <f t="shared" si="11"/>
        <v>0</v>
      </c>
      <c r="G335" s="145"/>
      <c r="H335" s="146" t="s">
        <v>79</v>
      </c>
      <c r="I335" s="141"/>
    </row>
    <row r="336" spans="1:9" s="14" customFormat="1" ht="27" customHeight="1" thickBot="1" x14ac:dyDescent="0.35">
      <c r="A336" s="141"/>
      <c r="B336" s="141"/>
      <c r="C336" s="142" t="str">
        <f t="shared" si="10"/>
        <v>zzz - zu ergänzen</v>
      </c>
      <c r="D336" s="143"/>
      <c r="E336" s="143"/>
      <c r="F336" s="144">
        <f t="shared" si="11"/>
        <v>0</v>
      </c>
      <c r="G336" s="145"/>
      <c r="H336" s="146" t="s">
        <v>79</v>
      </c>
      <c r="I336" s="141"/>
    </row>
    <row r="337" spans="1:9" s="14" customFormat="1" ht="27" customHeight="1" thickBot="1" x14ac:dyDescent="0.35">
      <c r="A337" s="141"/>
      <c r="B337" s="141"/>
      <c r="C337" s="142" t="str">
        <f t="shared" si="10"/>
        <v>zzz - zu ergänzen</v>
      </c>
      <c r="D337" s="143"/>
      <c r="E337" s="143"/>
      <c r="F337" s="144">
        <f t="shared" si="11"/>
        <v>0</v>
      </c>
      <c r="G337" s="145"/>
      <c r="H337" s="146" t="s">
        <v>79</v>
      </c>
      <c r="I337" s="141"/>
    </row>
    <row r="338" spans="1:9" s="14" customFormat="1" ht="27" customHeight="1" thickBot="1" x14ac:dyDescent="0.35">
      <c r="A338" s="141"/>
      <c r="B338" s="141"/>
      <c r="C338" s="142" t="str">
        <f t="shared" si="10"/>
        <v>zzz - zu ergänzen</v>
      </c>
      <c r="D338" s="143"/>
      <c r="E338" s="143"/>
      <c r="F338" s="144">
        <f t="shared" si="11"/>
        <v>0</v>
      </c>
      <c r="G338" s="145"/>
      <c r="H338" s="146" t="s">
        <v>79</v>
      </c>
      <c r="I338" s="141"/>
    </row>
    <row r="339" spans="1:9" s="14" customFormat="1" ht="27" customHeight="1" thickBot="1" x14ac:dyDescent="0.35">
      <c r="A339" s="141"/>
      <c r="B339" s="141"/>
      <c r="C339" s="142" t="str">
        <f t="shared" si="10"/>
        <v>zzz - zu ergänzen</v>
      </c>
      <c r="D339" s="143"/>
      <c r="E339" s="143"/>
      <c r="F339" s="144">
        <f t="shared" si="11"/>
        <v>0</v>
      </c>
      <c r="G339" s="145"/>
      <c r="H339" s="146" t="s">
        <v>79</v>
      </c>
      <c r="I339" s="141"/>
    </row>
    <row r="340" spans="1:9" s="14" customFormat="1" ht="27" customHeight="1" thickBot="1" x14ac:dyDescent="0.35">
      <c r="A340" s="141"/>
      <c r="B340" s="141"/>
      <c r="C340" s="142" t="str">
        <f t="shared" si="10"/>
        <v>zzz - zu ergänzen</v>
      </c>
      <c r="D340" s="143"/>
      <c r="E340" s="143"/>
      <c r="F340" s="144">
        <f t="shared" si="11"/>
        <v>0</v>
      </c>
      <c r="G340" s="145"/>
      <c r="H340" s="146" t="s">
        <v>79</v>
      </c>
      <c r="I340" s="141"/>
    </row>
    <row r="341" spans="1:9" s="14" customFormat="1" ht="27" customHeight="1" thickBot="1" x14ac:dyDescent="0.35">
      <c r="A341" s="141"/>
      <c r="B341" s="141"/>
      <c r="C341" s="142" t="str">
        <f t="shared" si="10"/>
        <v>zzz - zu ergänzen</v>
      </c>
      <c r="D341" s="143"/>
      <c r="E341" s="143"/>
      <c r="F341" s="144">
        <f t="shared" si="11"/>
        <v>0</v>
      </c>
      <c r="G341" s="145"/>
      <c r="H341" s="146" t="s">
        <v>79</v>
      </c>
      <c r="I341" s="141"/>
    </row>
    <row r="342" spans="1:9" s="14" customFormat="1" ht="27" customHeight="1" thickBot="1" x14ac:dyDescent="0.35">
      <c r="A342" s="141"/>
      <c r="B342" s="141"/>
      <c r="C342" s="142" t="str">
        <f t="shared" si="10"/>
        <v>zzz - zu ergänzen</v>
      </c>
      <c r="D342" s="143"/>
      <c r="E342" s="143"/>
      <c r="F342" s="144">
        <f t="shared" si="11"/>
        <v>0</v>
      </c>
      <c r="G342" s="145"/>
      <c r="H342" s="146" t="s">
        <v>79</v>
      </c>
      <c r="I342" s="141"/>
    </row>
    <row r="343" spans="1:9" s="14" customFormat="1" ht="27" customHeight="1" thickBot="1" x14ac:dyDescent="0.35">
      <c r="A343" s="141"/>
      <c r="B343" s="141"/>
      <c r="C343" s="142" t="str">
        <f t="shared" si="10"/>
        <v>zzz - zu ergänzen</v>
      </c>
      <c r="D343" s="143"/>
      <c r="E343" s="143"/>
      <c r="F343" s="144">
        <f t="shared" si="11"/>
        <v>0</v>
      </c>
      <c r="G343" s="145"/>
      <c r="H343" s="146" t="s">
        <v>79</v>
      </c>
      <c r="I343" s="141"/>
    </row>
    <row r="344" spans="1:9" s="14" customFormat="1" ht="27" customHeight="1" thickBot="1" x14ac:dyDescent="0.35">
      <c r="A344" s="141"/>
      <c r="B344" s="141"/>
      <c r="C344" s="142" t="str">
        <f t="shared" si="10"/>
        <v>zzz - zu ergänzen</v>
      </c>
      <c r="D344" s="143"/>
      <c r="E344" s="143"/>
      <c r="F344" s="144">
        <f t="shared" si="11"/>
        <v>0</v>
      </c>
      <c r="G344" s="145"/>
      <c r="H344" s="146" t="s">
        <v>79</v>
      </c>
      <c r="I344" s="141"/>
    </row>
    <row r="345" spans="1:9" s="14" customFormat="1" ht="27" customHeight="1" thickBot="1" x14ac:dyDescent="0.35">
      <c r="A345" s="141"/>
      <c r="B345" s="141"/>
      <c r="C345" s="142" t="str">
        <f t="shared" si="10"/>
        <v>zzz - zu ergänzen</v>
      </c>
      <c r="D345" s="143"/>
      <c r="E345" s="143"/>
      <c r="F345" s="144">
        <f t="shared" si="11"/>
        <v>0</v>
      </c>
      <c r="G345" s="145"/>
      <c r="H345" s="146" t="s">
        <v>79</v>
      </c>
      <c r="I345" s="141"/>
    </row>
    <row r="346" spans="1:9" s="14" customFormat="1" ht="27" customHeight="1" thickBot="1" x14ac:dyDescent="0.35">
      <c r="A346" s="141"/>
      <c r="B346" s="141"/>
      <c r="C346" s="142" t="str">
        <f t="shared" si="10"/>
        <v>zzz - zu ergänzen</v>
      </c>
      <c r="D346" s="143"/>
      <c r="E346" s="143"/>
      <c r="F346" s="144">
        <f t="shared" si="11"/>
        <v>0</v>
      </c>
      <c r="G346" s="145"/>
      <c r="H346" s="146" t="s">
        <v>79</v>
      </c>
      <c r="I346" s="141"/>
    </row>
    <row r="347" spans="1:9" s="14" customFormat="1" ht="27" customHeight="1" thickBot="1" x14ac:dyDescent="0.35">
      <c r="A347" s="141"/>
      <c r="B347" s="141"/>
      <c r="C347" s="142" t="str">
        <f t="shared" si="10"/>
        <v>zzz - zu ergänzen</v>
      </c>
      <c r="D347" s="143"/>
      <c r="E347" s="143"/>
      <c r="F347" s="144">
        <f t="shared" si="11"/>
        <v>0</v>
      </c>
      <c r="G347" s="145"/>
      <c r="H347" s="146" t="s">
        <v>79</v>
      </c>
      <c r="I347" s="141"/>
    </row>
    <row r="348" spans="1:9" s="14" customFormat="1" ht="27" customHeight="1" thickBot="1" x14ac:dyDescent="0.35">
      <c r="A348" s="141"/>
      <c r="B348" s="141"/>
      <c r="C348" s="142" t="str">
        <f t="shared" si="10"/>
        <v>zzz - zu ergänzen</v>
      </c>
      <c r="D348" s="143"/>
      <c r="E348" s="143"/>
      <c r="F348" s="144">
        <f t="shared" si="11"/>
        <v>0</v>
      </c>
      <c r="G348" s="145"/>
      <c r="H348" s="146" t="s">
        <v>79</v>
      </c>
      <c r="I348" s="141"/>
    </row>
    <row r="349" spans="1:9" s="14" customFormat="1" ht="27" customHeight="1" thickBot="1" x14ac:dyDescent="0.35">
      <c r="A349" s="141"/>
      <c r="B349" s="141"/>
      <c r="C349" s="142" t="str">
        <f t="shared" si="10"/>
        <v>zzz - zu ergänzen</v>
      </c>
      <c r="D349" s="143"/>
      <c r="E349" s="143"/>
      <c r="F349" s="144">
        <f t="shared" si="11"/>
        <v>0</v>
      </c>
      <c r="G349" s="145"/>
      <c r="H349" s="146" t="s">
        <v>79</v>
      </c>
      <c r="I349" s="141"/>
    </row>
    <row r="350" spans="1:9" s="14" customFormat="1" ht="27" customHeight="1" thickBot="1" x14ac:dyDescent="0.35">
      <c r="A350" s="141"/>
      <c r="B350" s="141"/>
      <c r="C350" s="142" t="str">
        <f t="shared" si="10"/>
        <v>zzz - zu ergänzen</v>
      </c>
      <c r="D350" s="143"/>
      <c r="E350" s="143"/>
      <c r="F350" s="144">
        <f t="shared" si="11"/>
        <v>0</v>
      </c>
      <c r="G350" s="145"/>
      <c r="H350" s="146" t="s">
        <v>79</v>
      </c>
      <c r="I350" s="141"/>
    </row>
    <row r="351" spans="1:9" s="14" customFormat="1" ht="27" customHeight="1" thickBot="1" x14ac:dyDescent="0.35">
      <c r="A351" s="141"/>
      <c r="B351" s="141"/>
      <c r="C351" s="142" t="str">
        <f t="shared" si="10"/>
        <v>zzz - zu ergänzen</v>
      </c>
      <c r="D351" s="143"/>
      <c r="E351" s="143"/>
      <c r="F351" s="144">
        <f t="shared" si="11"/>
        <v>0</v>
      </c>
      <c r="G351" s="145"/>
      <c r="H351" s="146" t="s">
        <v>79</v>
      </c>
      <c r="I351" s="141"/>
    </row>
    <row r="352" spans="1:9" s="14" customFormat="1" ht="27" customHeight="1" thickBot="1" x14ac:dyDescent="0.35">
      <c r="A352" s="141"/>
      <c r="B352" s="141"/>
      <c r="C352" s="142" t="str">
        <f t="shared" si="10"/>
        <v>zzz - zu ergänzen</v>
      </c>
      <c r="D352" s="143"/>
      <c r="E352" s="143"/>
      <c r="F352" s="144">
        <f t="shared" si="11"/>
        <v>0</v>
      </c>
      <c r="G352" s="145"/>
      <c r="H352" s="146" t="s">
        <v>79</v>
      </c>
      <c r="I352" s="141"/>
    </row>
    <row r="353" spans="1:9" s="14" customFormat="1" ht="27" customHeight="1" thickBot="1" x14ac:dyDescent="0.35">
      <c r="A353" s="141"/>
      <c r="B353" s="141"/>
      <c r="C353" s="142" t="str">
        <f t="shared" si="10"/>
        <v>zzz - zu ergänzen</v>
      </c>
      <c r="D353" s="143"/>
      <c r="E353" s="143"/>
      <c r="F353" s="144">
        <f t="shared" si="11"/>
        <v>0</v>
      </c>
      <c r="G353" s="145"/>
      <c r="H353" s="146" t="s">
        <v>79</v>
      </c>
      <c r="I353" s="141"/>
    </row>
    <row r="354" spans="1:9" s="14" customFormat="1" ht="27" customHeight="1" thickBot="1" x14ac:dyDescent="0.35">
      <c r="A354" s="141"/>
      <c r="B354" s="141"/>
      <c r="C354" s="142" t="str">
        <f t="shared" si="10"/>
        <v>zzz - zu ergänzen</v>
      </c>
      <c r="D354" s="143"/>
      <c r="E354" s="143"/>
      <c r="F354" s="144">
        <f t="shared" si="11"/>
        <v>0</v>
      </c>
      <c r="G354" s="145"/>
      <c r="H354" s="146" t="s">
        <v>79</v>
      </c>
      <c r="I354" s="141"/>
    </row>
    <row r="355" spans="1:9" s="14" customFormat="1" ht="27" customHeight="1" thickBot="1" x14ac:dyDescent="0.35">
      <c r="A355" s="141"/>
      <c r="B355" s="141"/>
      <c r="C355" s="142" t="str">
        <f t="shared" si="10"/>
        <v>zzz - zu ergänzen</v>
      </c>
      <c r="D355" s="143"/>
      <c r="E355" s="143"/>
      <c r="F355" s="144">
        <f t="shared" si="11"/>
        <v>0</v>
      </c>
      <c r="G355" s="145"/>
      <c r="H355" s="146" t="s">
        <v>79</v>
      </c>
      <c r="I355" s="141"/>
    </row>
    <row r="356" spans="1:9" s="14" customFormat="1" ht="27" customHeight="1" thickBot="1" x14ac:dyDescent="0.35">
      <c r="A356" s="141"/>
      <c r="B356" s="141"/>
      <c r="C356" s="142" t="str">
        <f t="shared" si="10"/>
        <v>zzz - zu ergänzen</v>
      </c>
      <c r="D356" s="143"/>
      <c r="E356" s="143"/>
      <c r="F356" s="144">
        <f t="shared" si="11"/>
        <v>0</v>
      </c>
      <c r="G356" s="145"/>
      <c r="H356" s="146" t="s">
        <v>79</v>
      </c>
      <c r="I356" s="141"/>
    </row>
    <row r="357" spans="1:9" s="14" customFormat="1" ht="27" customHeight="1" thickBot="1" x14ac:dyDescent="0.35">
      <c r="A357" s="141"/>
      <c r="B357" s="141"/>
      <c r="C357" s="142" t="str">
        <f t="shared" si="10"/>
        <v>zzz - zu ergänzen</v>
      </c>
      <c r="D357" s="143"/>
      <c r="E357" s="143"/>
      <c r="F357" s="144">
        <f t="shared" si="11"/>
        <v>0</v>
      </c>
      <c r="G357" s="145"/>
      <c r="H357" s="146" t="s">
        <v>79</v>
      </c>
      <c r="I357" s="141"/>
    </row>
    <row r="358" spans="1:9" s="14" customFormat="1" ht="27" customHeight="1" thickBot="1" x14ac:dyDescent="0.35">
      <c r="A358" s="141"/>
      <c r="B358" s="141"/>
      <c r="C358" s="142" t="str">
        <f t="shared" si="10"/>
        <v>zzz - zu ergänzen</v>
      </c>
      <c r="D358" s="143"/>
      <c r="E358" s="143"/>
      <c r="F358" s="144">
        <f t="shared" si="11"/>
        <v>0</v>
      </c>
      <c r="G358" s="145"/>
      <c r="H358" s="146" t="s">
        <v>79</v>
      </c>
      <c r="I358" s="141"/>
    </row>
    <row r="359" spans="1:9" s="14" customFormat="1" ht="27" customHeight="1" thickBot="1" x14ac:dyDescent="0.35">
      <c r="A359" s="141"/>
      <c r="B359" s="141"/>
      <c r="C359" s="142" t="str">
        <f t="shared" si="10"/>
        <v>zzz - zu ergänzen</v>
      </c>
      <c r="D359" s="143"/>
      <c r="E359" s="143"/>
      <c r="F359" s="144">
        <f t="shared" si="11"/>
        <v>0</v>
      </c>
      <c r="G359" s="145"/>
      <c r="H359" s="146" t="s">
        <v>79</v>
      </c>
      <c r="I359" s="141"/>
    </row>
    <row r="360" spans="1:9" s="14" customFormat="1" ht="27" customHeight="1" thickBot="1" x14ac:dyDescent="0.35">
      <c r="A360" s="141"/>
      <c r="B360" s="141"/>
      <c r="C360" s="142" t="str">
        <f t="shared" si="10"/>
        <v>zzz - zu ergänzen</v>
      </c>
      <c r="D360" s="143"/>
      <c r="E360" s="143"/>
      <c r="F360" s="144">
        <f t="shared" si="11"/>
        <v>0</v>
      </c>
      <c r="G360" s="145"/>
      <c r="H360" s="146" t="s">
        <v>79</v>
      </c>
      <c r="I360" s="141"/>
    </row>
    <row r="361" spans="1:9" s="14" customFormat="1" ht="27" customHeight="1" thickBot="1" x14ac:dyDescent="0.35">
      <c r="A361" s="141"/>
      <c r="B361" s="141"/>
      <c r="C361" s="142" t="str">
        <f t="shared" si="10"/>
        <v>zzz - zu ergänzen</v>
      </c>
      <c r="D361" s="143"/>
      <c r="E361" s="143"/>
      <c r="F361" s="144">
        <f t="shared" si="11"/>
        <v>0</v>
      </c>
      <c r="G361" s="145"/>
      <c r="H361" s="146" t="s">
        <v>79</v>
      </c>
      <c r="I361" s="141"/>
    </row>
    <row r="362" spans="1:9" s="14" customFormat="1" ht="27" customHeight="1" thickBot="1" x14ac:dyDescent="0.35">
      <c r="A362" s="141"/>
      <c r="B362" s="141"/>
      <c r="C362" s="142" t="str">
        <f t="shared" si="10"/>
        <v>zzz - zu ergänzen</v>
      </c>
      <c r="D362" s="143"/>
      <c r="E362" s="143"/>
      <c r="F362" s="144">
        <f t="shared" si="11"/>
        <v>0</v>
      </c>
      <c r="G362" s="145"/>
      <c r="H362" s="146" t="s">
        <v>79</v>
      </c>
      <c r="I362" s="141"/>
    </row>
    <row r="363" spans="1:9" s="14" customFormat="1" ht="27" customHeight="1" thickBot="1" x14ac:dyDescent="0.35">
      <c r="A363" s="141"/>
      <c r="B363" s="141"/>
      <c r="C363" s="142" t="str">
        <f t="shared" si="10"/>
        <v>zzz - zu ergänzen</v>
      </c>
      <c r="D363" s="143"/>
      <c r="E363" s="143"/>
      <c r="F363" s="144">
        <f t="shared" si="11"/>
        <v>0</v>
      </c>
      <c r="G363" s="145"/>
      <c r="H363" s="146" t="s">
        <v>79</v>
      </c>
      <c r="I363" s="141"/>
    </row>
    <row r="364" spans="1:9" s="14" customFormat="1" ht="27" customHeight="1" thickBot="1" x14ac:dyDescent="0.35">
      <c r="A364" s="141"/>
      <c r="B364" s="141"/>
      <c r="C364" s="142" t="str">
        <f t="shared" si="10"/>
        <v>zzz - zu ergänzen</v>
      </c>
      <c r="D364" s="143"/>
      <c r="E364" s="143"/>
      <c r="F364" s="144">
        <f t="shared" si="11"/>
        <v>0</v>
      </c>
      <c r="G364" s="145"/>
      <c r="H364" s="146" t="s">
        <v>79</v>
      </c>
      <c r="I364" s="141"/>
    </row>
    <row r="365" spans="1:9" s="14" customFormat="1" ht="27" customHeight="1" thickBot="1" x14ac:dyDescent="0.35">
      <c r="A365" s="141"/>
      <c r="B365" s="141"/>
      <c r="C365" s="142" t="str">
        <f t="shared" si="10"/>
        <v>zzz - zu ergänzen</v>
      </c>
      <c r="D365" s="143"/>
      <c r="E365" s="143"/>
      <c r="F365" s="144">
        <f t="shared" si="11"/>
        <v>0</v>
      </c>
      <c r="G365" s="145"/>
      <c r="H365" s="146" t="s">
        <v>79</v>
      </c>
      <c r="I365" s="141"/>
    </row>
    <row r="366" spans="1:9" s="14" customFormat="1" ht="27" customHeight="1" thickBot="1" x14ac:dyDescent="0.35">
      <c r="A366" s="141"/>
      <c r="B366" s="141"/>
      <c r="C366" s="142" t="str">
        <f t="shared" si="10"/>
        <v>zzz - zu ergänzen</v>
      </c>
      <c r="D366" s="143"/>
      <c r="E366" s="143"/>
      <c r="F366" s="144">
        <f t="shared" si="11"/>
        <v>0</v>
      </c>
      <c r="G366" s="145"/>
      <c r="H366" s="146" t="s">
        <v>79</v>
      </c>
      <c r="I366" s="141"/>
    </row>
    <row r="367" spans="1:9" s="14" customFormat="1" ht="27" customHeight="1" thickBot="1" x14ac:dyDescent="0.35">
      <c r="A367" s="141"/>
      <c r="B367" s="141"/>
      <c r="C367" s="142" t="str">
        <f t="shared" si="10"/>
        <v>zzz - zu ergänzen</v>
      </c>
      <c r="D367" s="143"/>
      <c r="E367" s="143"/>
      <c r="F367" s="144">
        <f t="shared" si="11"/>
        <v>0</v>
      </c>
      <c r="G367" s="145"/>
      <c r="H367" s="146" t="s">
        <v>79</v>
      </c>
      <c r="I367" s="141"/>
    </row>
    <row r="368" spans="1:9" s="14" customFormat="1" ht="27" customHeight="1" thickBot="1" x14ac:dyDescent="0.35">
      <c r="A368" s="141"/>
      <c r="B368" s="141"/>
      <c r="C368" s="142" t="str">
        <f t="shared" si="10"/>
        <v>zzz - zu ergänzen</v>
      </c>
      <c r="D368" s="143"/>
      <c r="E368" s="143"/>
      <c r="F368" s="144">
        <f t="shared" si="11"/>
        <v>0</v>
      </c>
      <c r="G368" s="145"/>
      <c r="H368" s="146" t="s">
        <v>79</v>
      </c>
      <c r="I368" s="141"/>
    </row>
    <row r="369" spans="1:9" s="14" customFormat="1" ht="27" customHeight="1" thickBot="1" x14ac:dyDescent="0.35">
      <c r="A369" s="141"/>
      <c r="B369" s="141"/>
      <c r="C369" s="142" t="str">
        <f t="shared" si="10"/>
        <v>zzz - zu ergänzen</v>
      </c>
      <c r="D369" s="143"/>
      <c r="E369" s="143"/>
      <c r="F369" s="144">
        <f t="shared" si="11"/>
        <v>0</v>
      </c>
      <c r="G369" s="145"/>
      <c r="H369" s="146" t="s">
        <v>79</v>
      </c>
      <c r="I369" s="141"/>
    </row>
    <row r="370" spans="1:9" s="14" customFormat="1" ht="27" customHeight="1" thickBot="1" x14ac:dyDescent="0.35">
      <c r="A370" s="141"/>
      <c r="B370" s="141"/>
      <c r="C370" s="142" t="str">
        <f t="shared" si="10"/>
        <v>zzz - zu ergänzen</v>
      </c>
      <c r="D370" s="143"/>
      <c r="E370" s="143"/>
      <c r="F370" s="144">
        <f t="shared" si="11"/>
        <v>0</v>
      </c>
      <c r="G370" s="145"/>
      <c r="H370" s="146" t="s">
        <v>79</v>
      </c>
      <c r="I370" s="141"/>
    </row>
    <row r="371" spans="1:9" s="14" customFormat="1" ht="27" customHeight="1" thickBot="1" x14ac:dyDescent="0.35">
      <c r="A371" s="141"/>
      <c r="B371" s="141"/>
      <c r="C371" s="142" t="str">
        <f t="shared" si="10"/>
        <v>zzz - zu ergänzen</v>
      </c>
      <c r="D371" s="143"/>
      <c r="E371" s="143"/>
      <c r="F371" s="144">
        <f t="shared" si="11"/>
        <v>0</v>
      </c>
      <c r="G371" s="145"/>
      <c r="H371" s="146" t="s">
        <v>79</v>
      </c>
      <c r="I371" s="141"/>
    </row>
    <row r="372" spans="1:9" s="14" customFormat="1" ht="27" customHeight="1" thickBot="1" x14ac:dyDescent="0.35">
      <c r="A372" s="141"/>
      <c r="B372" s="141"/>
      <c r="C372" s="142" t="str">
        <f t="shared" si="10"/>
        <v>zzz - zu ergänzen</v>
      </c>
      <c r="D372" s="143"/>
      <c r="E372" s="143"/>
      <c r="F372" s="144">
        <f t="shared" si="11"/>
        <v>0</v>
      </c>
      <c r="G372" s="145"/>
      <c r="H372" s="146" t="s">
        <v>79</v>
      </c>
      <c r="I372" s="141"/>
    </row>
    <row r="373" spans="1:9" s="14" customFormat="1" ht="27" customHeight="1" thickBot="1" x14ac:dyDescent="0.35">
      <c r="A373" s="141"/>
      <c r="B373" s="141"/>
      <c r="C373" s="142" t="str">
        <f t="shared" si="10"/>
        <v>zzz - zu ergänzen</v>
      </c>
      <c r="D373" s="143"/>
      <c r="E373" s="143"/>
      <c r="F373" s="144">
        <f t="shared" si="11"/>
        <v>0</v>
      </c>
      <c r="G373" s="145"/>
      <c r="H373" s="146" t="s">
        <v>79</v>
      </c>
      <c r="I373" s="141"/>
    </row>
    <row r="374" spans="1:9" s="14" customFormat="1" ht="27" customHeight="1" thickBot="1" x14ac:dyDescent="0.35">
      <c r="A374" s="141"/>
      <c r="B374" s="141"/>
      <c r="C374" s="142" t="str">
        <f t="shared" si="10"/>
        <v>zzz - zu ergänzen</v>
      </c>
      <c r="D374" s="143"/>
      <c r="E374" s="143"/>
      <c r="F374" s="144">
        <f t="shared" si="11"/>
        <v>0</v>
      </c>
      <c r="G374" s="145"/>
      <c r="H374" s="146" t="s">
        <v>79</v>
      </c>
      <c r="I374" s="141"/>
    </row>
    <row r="375" spans="1:9" s="14" customFormat="1" ht="27" customHeight="1" thickBot="1" x14ac:dyDescent="0.35">
      <c r="A375" s="141"/>
      <c r="B375" s="141"/>
      <c r="C375" s="142" t="str">
        <f t="shared" si="10"/>
        <v>zzz - zu ergänzen</v>
      </c>
      <c r="D375" s="143"/>
      <c r="E375" s="143"/>
      <c r="F375" s="144">
        <f t="shared" si="11"/>
        <v>0</v>
      </c>
      <c r="G375" s="145"/>
      <c r="H375" s="146" t="s">
        <v>79</v>
      </c>
      <c r="I375" s="141"/>
    </row>
    <row r="376" spans="1:9" s="14" customFormat="1" ht="27" customHeight="1" thickBot="1" x14ac:dyDescent="0.35">
      <c r="A376" s="141"/>
      <c r="B376" s="141"/>
      <c r="C376" s="142" t="str">
        <f t="shared" si="10"/>
        <v>zzz - zu ergänzen</v>
      </c>
      <c r="D376" s="143"/>
      <c r="E376" s="143"/>
      <c r="F376" s="144">
        <f t="shared" si="11"/>
        <v>0</v>
      </c>
      <c r="G376" s="145"/>
      <c r="H376" s="146" t="s">
        <v>79</v>
      </c>
      <c r="I376" s="141"/>
    </row>
    <row r="377" spans="1:9" s="14" customFormat="1" ht="27" customHeight="1" thickBot="1" x14ac:dyDescent="0.35">
      <c r="A377" s="141"/>
      <c r="B377" s="141"/>
      <c r="C377" s="142" t="str">
        <f t="shared" si="10"/>
        <v>zzz - zu ergänzen</v>
      </c>
      <c r="D377" s="143"/>
      <c r="E377" s="143"/>
      <c r="F377" s="144">
        <f t="shared" si="11"/>
        <v>0</v>
      </c>
      <c r="G377" s="145"/>
      <c r="H377" s="146" t="s">
        <v>79</v>
      </c>
      <c r="I377" s="141"/>
    </row>
    <row r="378" spans="1:9" s="14" customFormat="1" ht="27" customHeight="1" thickBot="1" x14ac:dyDescent="0.35">
      <c r="A378" s="141"/>
      <c r="B378" s="141"/>
      <c r="C378" s="142" t="str">
        <f t="shared" si="10"/>
        <v>zzz - zu ergänzen</v>
      </c>
      <c r="D378" s="143"/>
      <c r="E378" s="143"/>
      <c r="F378" s="144">
        <f t="shared" si="11"/>
        <v>0</v>
      </c>
      <c r="G378" s="145"/>
      <c r="H378" s="146" t="s">
        <v>79</v>
      </c>
      <c r="I378" s="141"/>
    </row>
    <row r="379" spans="1:9" s="14" customFormat="1" ht="27" customHeight="1" thickBot="1" x14ac:dyDescent="0.35">
      <c r="A379" s="141"/>
      <c r="B379" s="141"/>
      <c r="C379" s="142" t="str">
        <f t="shared" si="10"/>
        <v>zzz - zu ergänzen</v>
      </c>
      <c r="D379" s="143"/>
      <c r="E379" s="143"/>
      <c r="F379" s="144">
        <f t="shared" si="11"/>
        <v>0</v>
      </c>
      <c r="G379" s="145"/>
      <c r="H379" s="146" t="s">
        <v>79</v>
      </c>
      <c r="I379" s="141"/>
    </row>
    <row r="380" spans="1:9" s="14" customFormat="1" ht="27" customHeight="1" thickBot="1" x14ac:dyDescent="0.35">
      <c r="A380" s="141"/>
      <c r="B380" s="141"/>
      <c r="C380" s="142" t="str">
        <f t="shared" si="10"/>
        <v>zzz - zu ergänzen</v>
      </c>
      <c r="D380" s="143"/>
      <c r="E380" s="143"/>
      <c r="F380" s="144">
        <f t="shared" si="11"/>
        <v>0</v>
      </c>
      <c r="G380" s="145"/>
      <c r="H380" s="146" t="s">
        <v>79</v>
      </c>
      <c r="I380" s="141"/>
    </row>
    <row r="381" spans="1:9" s="14" customFormat="1" ht="27" customHeight="1" thickBot="1" x14ac:dyDescent="0.35">
      <c r="A381" s="141"/>
      <c r="B381" s="141"/>
      <c r="C381" s="142" t="str">
        <f t="shared" si="10"/>
        <v>zzz - zu ergänzen</v>
      </c>
      <c r="D381" s="143"/>
      <c r="E381" s="143"/>
      <c r="F381" s="144">
        <f t="shared" si="11"/>
        <v>0</v>
      </c>
      <c r="G381" s="145"/>
      <c r="H381" s="146" t="s">
        <v>79</v>
      </c>
      <c r="I381" s="141"/>
    </row>
    <row r="382" spans="1:9" s="14" customFormat="1" ht="27" customHeight="1" thickBot="1" x14ac:dyDescent="0.35">
      <c r="A382" s="141"/>
      <c r="B382" s="141"/>
      <c r="C382" s="142" t="str">
        <f t="shared" si="10"/>
        <v>zzz - zu ergänzen</v>
      </c>
      <c r="D382" s="143"/>
      <c r="E382" s="143"/>
      <c r="F382" s="144">
        <f t="shared" si="11"/>
        <v>0</v>
      </c>
      <c r="G382" s="145"/>
      <c r="H382" s="146" t="s">
        <v>79</v>
      </c>
      <c r="I382" s="141"/>
    </row>
    <row r="383" spans="1:9" s="14" customFormat="1" ht="27" customHeight="1" thickBot="1" x14ac:dyDescent="0.35">
      <c r="A383" s="141"/>
      <c r="B383" s="141"/>
      <c r="C383" s="142" t="str">
        <f t="shared" si="10"/>
        <v>zzz - zu ergänzen</v>
      </c>
      <c r="D383" s="143"/>
      <c r="E383" s="143"/>
      <c r="F383" s="144">
        <f t="shared" si="11"/>
        <v>0</v>
      </c>
      <c r="G383" s="145"/>
      <c r="H383" s="146" t="s">
        <v>79</v>
      </c>
      <c r="I383" s="141"/>
    </row>
    <row r="384" spans="1:9" s="14" customFormat="1" ht="27" customHeight="1" thickBot="1" x14ac:dyDescent="0.35">
      <c r="A384" s="141"/>
      <c r="B384" s="141"/>
      <c r="C384" s="142" t="str">
        <f t="shared" si="10"/>
        <v>zzz - zu ergänzen</v>
      </c>
      <c r="D384" s="143"/>
      <c r="E384" s="143"/>
      <c r="F384" s="144">
        <f t="shared" si="11"/>
        <v>0</v>
      </c>
      <c r="G384" s="145"/>
      <c r="H384" s="146" t="s">
        <v>79</v>
      </c>
      <c r="I384" s="141"/>
    </row>
    <row r="385" spans="1:9" s="14" customFormat="1" ht="27" customHeight="1" thickBot="1" x14ac:dyDescent="0.35">
      <c r="A385" s="141"/>
      <c r="B385" s="141"/>
      <c r="C385" s="142" t="str">
        <f t="shared" si="10"/>
        <v>zzz - zu ergänzen</v>
      </c>
      <c r="D385" s="143"/>
      <c r="E385" s="143"/>
      <c r="F385" s="144">
        <f t="shared" si="11"/>
        <v>0</v>
      </c>
      <c r="G385" s="145"/>
      <c r="H385" s="146" t="s">
        <v>79</v>
      </c>
      <c r="I385" s="141"/>
    </row>
    <row r="386" spans="1:9" s="14" customFormat="1" ht="27" customHeight="1" thickBot="1" x14ac:dyDescent="0.35">
      <c r="A386" s="141"/>
      <c r="B386" s="141"/>
      <c r="C386" s="142" t="str">
        <f t="shared" si="10"/>
        <v>zzz - zu ergänzen</v>
      </c>
      <c r="D386" s="143"/>
      <c r="E386" s="143"/>
      <c r="F386" s="144">
        <f t="shared" si="11"/>
        <v>0</v>
      </c>
      <c r="G386" s="145"/>
      <c r="H386" s="146" t="s">
        <v>79</v>
      </c>
      <c r="I386" s="141"/>
    </row>
    <row r="387" spans="1:9" s="14" customFormat="1" ht="27" customHeight="1" thickBot="1" x14ac:dyDescent="0.35">
      <c r="A387" s="141"/>
      <c r="B387" s="141"/>
      <c r="C387" s="142" t="str">
        <f t="shared" si="10"/>
        <v>zzz - zu ergänzen</v>
      </c>
      <c r="D387" s="143"/>
      <c r="E387" s="143"/>
      <c r="F387" s="144">
        <f t="shared" si="11"/>
        <v>0</v>
      </c>
      <c r="G387" s="145"/>
      <c r="H387" s="146" t="s">
        <v>79</v>
      </c>
      <c r="I387" s="141"/>
    </row>
    <row r="388" spans="1:9" s="14" customFormat="1" ht="27" customHeight="1" thickBot="1" x14ac:dyDescent="0.35">
      <c r="A388" s="141"/>
      <c r="B388" s="141"/>
      <c r="C388" s="142" t="str">
        <f t="shared" ref="C388:C451" si="12">IF(AND(A388="",B388=""),"zzz - zu ergänzen",IF(A388&lt;&gt;"",A388,B388))</f>
        <v>zzz - zu ergänzen</v>
      </c>
      <c r="D388" s="143"/>
      <c r="E388" s="143"/>
      <c r="F388" s="144">
        <f t="shared" ref="F388:F451" si="13">IF(D388&lt;&gt;"",D388,E388)</f>
        <v>0</v>
      </c>
      <c r="G388" s="145"/>
      <c r="H388" s="146" t="s">
        <v>79</v>
      </c>
      <c r="I388" s="141"/>
    </row>
    <row r="389" spans="1:9" s="14" customFormat="1" ht="27" customHeight="1" thickBot="1" x14ac:dyDescent="0.35">
      <c r="A389" s="141"/>
      <c r="B389" s="141"/>
      <c r="C389" s="142" t="str">
        <f t="shared" si="12"/>
        <v>zzz - zu ergänzen</v>
      </c>
      <c r="D389" s="143"/>
      <c r="E389" s="143"/>
      <c r="F389" s="144">
        <f t="shared" si="13"/>
        <v>0</v>
      </c>
      <c r="G389" s="145"/>
      <c r="H389" s="146" t="s">
        <v>79</v>
      </c>
      <c r="I389" s="141"/>
    </row>
    <row r="390" spans="1:9" s="14" customFormat="1" ht="27" customHeight="1" thickBot="1" x14ac:dyDescent="0.35">
      <c r="A390" s="141"/>
      <c r="B390" s="141"/>
      <c r="C390" s="142" t="str">
        <f t="shared" si="12"/>
        <v>zzz - zu ergänzen</v>
      </c>
      <c r="D390" s="143"/>
      <c r="E390" s="143"/>
      <c r="F390" s="144">
        <f t="shared" si="13"/>
        <v>0</v>
      </c>
      <c r="G390" s="145"/>
      <c r="H390" s="146" t="s">
        <v>79</v>
      </c>
      <c r="I390" s="141"/>
    </row>
    <row r="391" spans="1:9" s="14" customFormat="1" ht="27" customHeight="1" thickBot="1" x14ac:dyDescent="0.35">
      <c r="A391" s="141"/>
      <c r="B391" s="141"/>
      <c r="C391" s="142" t="str">
        <f t="shared" si="12"/>
        <v>zzz - zu ergänzen</v>
      </c>
      <c r="D391" s="143"/>
      <c r="E391" s="143"/>
      <c r="F391" s="144">
        <f t="shared" si="13"/>
        <v>0</v>
      </c>
      <c r="G391" s="145"/>
      <c r="H391" s="146" t="s">
        <v>79</v>
      </c>
      <c r="I391" s="141"/>
    </row>
    <row r="392" spans="1:9" s="14" customFormat="1" ht="27" customHeight="1" thickBot="1" x14ac:dyDescent="0.35">
      <c r="A392" s="141"/>
      <c r="B392" s="141"/>
      <c r="C392" s="142" t="str">
        <f t="shared" si="12"/>
        <v>zzz - zu ergänzen</v>
      </c>
      <c r="D392" s="143"/>
      <c r="E392" s="143"/>
      <c r="F392" s="144">
        <f t="shared" si="13"/>
        <v>0</v>
      </c>
      <c r="G392" s="145"/>
      <c r="H392" s="146" t="s">
        <v>79</v>
      </c>
      <c r="I392" s="141"/>
    </row>
    <row r="393" spans="1:9" s="14" customFormat="1" ht="27" customHeight="1" thickBot="1" x14ac:dyDescent="0.35">
      <c r="A393" s="141"/>
      <c r="B393" s="141"/>
      <c r="C393" s="142" t="str">
        <f t="shared" si="12"/>
        <v>zzz - zu ergänzen</v>
      </c>
      <c r="D393" s="143"/>
      <c r="E393" s="143"/>
      <c r="F393" s="144">
        <f t="shared" si="13"/>
        <v>0</v>
      </c>
      <c r="G393" s="145"/>
      <c r="H393" s="146" t="s">
        <v>79</v>
      </c>
      <c r="I393" s="141"/>
    </row>
    <row r="394" spans="1:9" s="14" customFormat="1" ht="27" customHeight="1" thickBot="1" x14ac:dyDescent="0.35">
      <c r="A394" s="141"/>
      <c r="B394" s="141"/>
      <c r="C394" s="142" t="str">
        <f t="shared" si="12"/>
        <v>zzz - zu ergänzen</v>
      </c>
      <c r="D394" s="143"/>
      <c r="E394" s="143"/>
      <c r="F394" s="144">
        <f t="shared" si="13"/>
        <v>0</v>
      </c>
      <c r="G394" s="145"/>
      <c r="H394" s="146" t="s">
        <v>79</v>
      </c>
      <c r="I394" s="141"/>
    </row>
    <row r="395" spans="1:9" s="14" customFormat="1" ht="27" customHeight="1" thickBot="1" x14ac:dyDescent="0.35">
      <c r="A395" s="141"/>
      <c r="B395" s="141"/>
      <c r="C395" s="142" t="str">
        <f t="shared" si="12"/>
        <v>zzz - zu ergänzen</v>
      </c>
      <c r="D395" s="143"/>
      <c r="E395" s="143"/>
      <c r="F395" s="144">
        <f t="shared" si="13"/>
        <v>0</v>
      </c>
      <c r="G395" s="145"/>
      <c r="H395" s="146" t="s">
        <v>79</v>
      </c>
      <c r="I395" s="141"/>
    </row>
    <row r="396" spans="1:9" s="14" customFormat="1" ht="27" customHeight="1" thickBot="1" x14ac:dyDescent="0.35">
      <c r="A396" s="141"/>
      <c r="B396" s="141"/>
      <c r="C396" s="142" t="str">
        <f t="shared" si="12"/>
        <v>zzz - zu ergänzen</v>
      </c>
      <c r="D396" s="143"/>
      <c r="E396" s="143"/>
      <c r="F396" s="144">
        <f t="shared" si="13"/>
        <v>0</v>
      </c>
      <c r="G396" s="145"/>
      <c r="H396" s="146" t="s">
        <v>79</v>
      </c>
      <c r="I396" s="141"/>
    </row>
    <row r="397" spans="1:9" s="14" customFormat="1" ht="27" customHeight="1" thickBot="1" x14ac:dyDescent="0.35">
      <c r="A397" s="141"/>
      <c r="B397" s="141"/>
      <c r="C397" s="142" t="str">
        <f t="shared" si="12"/>
        <v>zzz - zu ergänzen</v>
      </c>
      <c r="D397" s="143"/>
      <c r="E397" s="143"/>
      <c r="F397" s="144">
        <f t="shared" si="13"/>
        <v>0</v>
      </c>
      <c r="G397" s="145"/>
      <c r="H397" s="146" t="s">
        <v>79</v>
      </c>
      <c r="I397" s="141"/>
    </row>
    <row r="398" spans="1:9" s="14" customFormat="1" ht="27" customHeight="1" thickBot="1" x14ac:dyDescent="0.35">
      <c r="A398" s="141"/>
      <c r="B398" s="141"/>
      <c r="C398" s="142" t="str">
        <f t="shared" si="12"/>
        <v>zzz - zu ergänzen</v>
      </c>
      <c r="D398" s="143"/>
      <c r="E398" s="143"/>
      <c r="F398" s="144">
        <f t="shared" si="13"/>
        <v>0</v>
      </c>
      <c r="G398" s="145"/>
      <c r="H398" s="146" t="s">
        <v>79</v>
      </c>
      <c r="I398" s="141"/>
    </row>
    <row r="399" spans="1:9" s="14" customFormat="1" ht="27" customHeight="1" thickBot="1" x14ac:dyDescent="0.35">
      <c r="A399" s="141"/>
      <c r="B399" s="141"/>
      <c r="C399" s="142" t="str">
        <f t="shared" si="12"/>
        <v>zzz - zu ergänzen</v>
      </c>
      <c r="D399" s="143"/>
      <c r="E399" s="143"/>
      <c r="F399" s="144">
        <f t="shared" si="13"/>
        <v>0</v>
      </c>
      <c r="G399" s="145"/>
      <c r="H399" s="146" t="s">
        <v>79</v>
      </c>
      <c r="I399" s="141"/>
    </row>
    <row r="400" spans="1:9" s="14" customFormat="1" ht="27" customHeight="1" thickBot="1" x14ac:dyDescent="0.35">
      <c r="A400" s="141"/>
      <c r="B400" s="141"/>
      <c r="C400" s="142" t="str">
        <f t="shared" si="12"/>
        <v>zzz - zu ergänzen</v>
      </c>
      <c r="D400" s="143"/>
      <c r="E400" s="143"/>
      <c r="F400" s="144">
        <f t="shared" si="13"/>
        <v>0</v>
      </c>
      <c r="G400" s="145"/>
      <c r="H400" s="146" t="s">
        <v>79</v>
      </c>
      <c r="I400" s="141"/>
    </row>
    <row r="401" spans="1:9" s="14" customFormat="1" ht="27" customHeight="1" thickBot="1" x14ac:dyDescent="0.35">
      <c r="A401" s="141"/>
      <c r="B401" s="141"/>
      <c r="C401" s="142" t="str">
        <f t="shared" si="12"/>
        <v>zzz - zu ergänzen</v>
      </c>
      <c r="D401" s="143"/>
      <c r="E401" s="143"/>
      <c r="F401" s="144">
        <f t="shared" si="13"/>
        <v>0</v>
      </c>
      <c r="G401" s="145"/>
      <c r="H401" s="146" t="s">
        <v>79</v>
      </c>
      <c r="I401" s="141"/>
    </row>
    <row r="402" spans="1:9" s="14" customFormat="1" ht="27" customHeight="1" thickBot="1" x14ac:dyDescent="0.35">
      <c r="A402" s="141"/>
      <c r="B402" s="141"/>
      <c r="C402" s="142" t="str">
        <f t="shared" si="12"/>
        <v>zzz - zu ergänzen</v>
      </c>
      <c r="D402" s="143"/>
      <c r="E402" s="143"/>
      <c r="F402" s="144">
        <f t="shared" si="13"/>
        <v>0</v>
      </c>
      <c r="G402" s="145"/>
      <c r="H402" s="146" t="s">
        <v>79</v>
      </c>
      <c r="I402" s="141"/>
    </row>
    <row r="403" spans="1:9" s="14" customFormat="1" ht="27" customHeight="1" thickBot="1" x14ac:dyDescent="0.35">
      <c r="A403" s="141"/>
      <c r="B403" s="141"/>
      <c r="C403" s="142" t="str">
        <f t="shared" si="12"/>
        <v>zzz - zu ergänzen</v>
      </c>
      <c r="D403" s="143"/>
      <c r="E403" s="143"/>
      <c r="F403" s="144">
        <f t="shared" si="13"/>
        <v>0</v>
      </c>
      <c r="G403" s="145"/>
      <c r="H403" s="146" t="s">
        <v>79</v>
      </c>
      <c r="I403" s="141"/>
    </row>
    <row r="404" spans="1:9" s="14" customFormat="1" ht="27" customHeight="1" thickBot="1" x14ac:dyDescent="0.35">
      <c r="A404" s="141"/>
      <c r="B404" s="141"/>
      <c r="C404" s="142" t="str">
        <f t="shared" si="12"/>
        <v>zzz - zu ergänzen</v>
      </c>
      <c r="D404" s="143"/>
      <c r="E404" s="143"/>
      <c r="F404" s="144">
        <f t="shared" si="13"/>
        <v>0</v>
      </c>
      <c r="G404" s="145"/>
      <c r="H404" s="146" t="s">
        <v>79</v>
      </c>
      <c r="I404" s="141"/>
    </row>
    <row r="405" spans="1:9" s="14" customFormat="1" ht="27" customHeight="1" thickBot="1" x14ac:dyDescent="0.35">
      <c r="A405" s="141"/>
      <c r="B405" s="141"/>
      <c r="C405" s="142" t="str">
        <f t="shared" si="12"/>
        <v>zzz - zu ergänzen</v>
      </c>
      <c r="D405" s="143"/>
      <c r="E405" s="143"/>
      <c r="F405" s="144">
        <f t="shared" si="13"/>
        <v>0</v>
      </c>
      <c r="G405" s="145"/>
      <c r="H405" s="146" t="s">
        <v>79</v>
      </c>
      <c r="I405" s="141"/>
    </row>
    <row r="406" spans="1:9" s="14" customFormat="1" ht="27" customHeight="1" thickBot="1" x14ac:dyDescent="0.35">
      <c r="A406" s="141"/>
      <c r="B406" s="141"/>
      <c r="C406" s="142" t="str">
        <f t="shared" si="12"/>
        <v>zzz - zu ergänzen</v>
      </c>
      <c r="D406" s="143"/>
      <c r="E406" s="143"/>
      <c r="F406" s="144">
        <f t="shared" si="13"/>
        <v>0</v>
      </c>
      <c r="G406" s="145"/>
      <c r="H406" s="146" t="s">
        <v>79</v>
      </c>
      <c r="I406" s="141"/>
    </row>
    <row r="407" spans="1:9" s="14" customFormat="1" ht="27" customHeight="1" thickBot="1" x14ac:dyDescent="0.35">
      <c r="A407" s="141"/>
      <c r="B407" s="141"/>
      <c r="C407" s="142" t="str">
        <f t="shared" si="12"/>
        <v>zzz - zu ergänzen</v>
      </c>
      <c r="D407" s="143"/>
      <c r="E407" s="143"/>
      <c r="F407" s="144">
        <f t="shared" si="13"/>
        <v>0</v>
      </c>
      <c r="G407" s="145"/>
      <c r="H407" s="146" t="s">
        <v>79</v>
      </c>
      <c r="I407" s="141"/>
    </row>
    <row r="408" spans="1:9" s="14" customFormat="1" ht="27" customHeight="1" thickBot="1" x14ac:dyDescent="0.35">
      <c r="A408" s="141"/>
      <c r="B408" s="141"/>
      <c r="C408" s="142" t="str">
        <f t="shared" si="12"/>
        <v>zzz - zu ergänzen</v>
      </c>
      <c r="D408" s="143"/>
      <c r="E408" s="143"/>
      <c r="F408" s="144">
        <f t="shared" si="13"/>
        <v>0</v>
      </c>
      <c r="G408" s="145"/>
      <c r="H408" s="146" t="s">
        <v>79</v>
      </c>
      <c r="I408" s="141"/>
    </row>
    <row r="409" spans="1:9" s="14" customFormat="1" ht="27" customHeight="1" thickBot="1" x14ac:dyDescent="0.35">
      <c r="A409" s="141"/>
      <c r="B409" s="141"/>
      <c r="C409" s="142" t="str">
        <f t="shared" si="12"/>
        <v>zzz - zu ergänzen</v>
      </c>
      <c r="D409" s="143"/>
      <c r="E409" s="143"/>
      <c r="F409" s="144">
        <f t="shared" si="13"/>
        <v>0</v>
      </c>
      <c r="G409" s="145"/>
      <c r="H409" s="146" t="s">
        <v>79</v>
      </c>
      <c r="I409" s="141"/>
    </row>
    <row r="410" spans="1:9" s="14" customFormat="1" ht="27" customHeight="1" thickBot="1" x14ac:dyDescent="0.35">
      <c r="A410" s="141"/>
      <c r="B410" s="141"/>
      <c r="C410" s="142" t="str">
        <f t="shared" si="12"/>
        <v>zzz - zu ergänzen</v>
      </c>
      <c r="D410" s="143"/>
      <c r="E410" s="143"/>
      <c r="F410" s="144">
        <f t="shared" si="13"/>
        <v>0</v>
      </c>
      <c r="G410" s="145"/>
      <c r="H410" s="146" t="s">
        <v>79</v>
      </c>
      <c r="I410" s="141"/>
    </row>
    <row r="411" spans="1:9" s="14" customFormat="1" ht="27" customHeight="1" thickBot="1" x14ac:dyDescent="0.35">
      <c r="A411" s="141"/>
      <c r="B411" s="141"/>
      <c r="C411" s="142" t="str">
        <f t="shared" si="12"/>
        <v>zzz - zu ergänzen</v>
      </c>
      <c r="D411" s="143"/>
      <c r="E411" s="143"/>
      <c r="F411" s="144">
        <f t="shared" si="13"/>
        <v>0</v>
      </c>
      <c r="G411" s="145"/>
      <c r="H411" s="146" t="s">
        <v>79</v>
      </c>
      <c r="I411" s="141"/>
    </row>
    <row r="412" spans="1:9" s="14" customFormat="1" ht="27" customHeight="1" thickBot="1" x14ac:dyDescent="0.35">
      <c r="A412" s="141"/>
      <c r="B412" s="141"/>
      <c r="C412" s="142" t="str">
        <f t="shared" si="12"/>
        <v>zzz - zu ergänzen</v>
      </c>
      <c r="D412" s="143"/>
      <c r="E412" s="143"/>
      <c r="F412" s="144">
        <f t="shared" si="13"/>
        <v>0</v>
      </c>
      <c r="G412" s="145"/>
      <c r="H412" s="146" t="s">
        <v>79</v>
      </c>
      <c r="I412" s="141"/>
    </row>
    <row r="413" spans="1:9" s="14" customFormat="1" ht="27" customHeight="1" thickBot="1" x14ac:dyDescent="0.35">
      <c r="A413" s="141"/>
      <c r="B413" s="141"/>
      <c r="C413" s="142" t="str">
        <f t="shared" si="12"/>
        <v>zzz - zu ergänzen</v>
      </c>
      <c r="D413" s="143"/>
      <c r="E413" s="143"/>
      <c r="F413" s="144">
        <f t="shared" si="13"/>
        <v>0</v>
      </c>
      <c r="G413" s="145"/>
      <c r="H413" s="146" t="s">
        <v>79</v>
      </c>
      <c r="I413" s="141"/>
    </row>
    <row r="414" spans="1:9" s="14" customFormat="1" ht="27" customHeight="1" thickBot="1" x14ac:dyDescent="0.35">
      <c r="A414" s="141"/>
      <c r="B414" s="141"/>
      <c r="C414" s="142" t="str">
        <f t="shared" si="12"/>
        <v>zzz - zu ergänzen</v>
      </c>
      <c r="D414" s="143"/>
      <c r="E414" s="143"/>
      <c r="F414" s="144">
        <f t="shared" si="13"/>
        <v>0</v>
      </c>
      <c r="G414" s="145"/>
      <c r="H414" s="146" t="s">
        <v>79</v>
      </c>
      <c r="I414" s="141"/>
    </row>
    <row r="415" spans="1:9" s="14" customFormat="1" ht="27" customHeight="1" thickBot="1" x14ac:dyDescent="0.35">
      <c r="A415" s="141"/>
      <c r="B415" s="141"/>
      <c r="C415" s="142" t="str">
        <f t="shared" si="12"/>
        <v>zzz - zu ergänzen</v>
      </c>
      <c r="D415" s="143"/>
      <c r="E415" s="143"/>
      <c r="F415" s="144">
        <f t="shared" si="13"/>
        <v>0</v>
      </c>
      <c r="G415" s="145"/>
      <c r="H415" s="146" t="s">
        <v>79</v>
      </c>
      <c r="I415" s="141"/>
    </row>
    <row r="416" spans="1:9" s="14" customFormat="1" ht="27" customHeight="1" thickBot="1" x14ac:dyDescent="0.35">
      <c r="A416" s="141"/>
      <c r="B416" s="141"/>
      <c r="C416" s="142" t="str">
        <f t="shared" si="12"/>
        <v>zzz - zu ergänzen</v>
      </c>
      <c r="D416" s="143"/>
      <c r="E416" s="143"/>
      <c r="F416" s="144">
        <f t="shared" si="13"/>
        <v>0</v>
      </c>
      <c r="G416" s="145"/>
      <c r="H416" s="146" t="s">
        <v>79</v>
      </c>
      <c r="I416" s="141"/>
    </row>
    <row r="417" spans="1:9" s="14" customFormat="1" ht="27" customHeight="1" thickBot="1" x14ac:dyDescent="0.35">
      <c r="A417" s="141"/>
      <c r="B417" s="141"/>
      <c r="C417" s="142" t="str">
        <f t="shared" si="12"/>
        <v>zzz - zu ergänzen</v>
      </c>
      <c r="D417" s="143"/>
      <c r="E417" s="143"/>
      <c r="F417" s="144">
        <f t="shared" si="13"/>
        <v>0</v>
      </c>
      <c r="G417" s="145"/>
      <c r="H417" s="146" t="s">
        <v>79</v>
      </c>
      <c r="I417" s="141"/>
    </row>
    <row r="418" spans="1:9" s="14" customFormat="1" ht="27" customHeight="1" thickBot="1" x14ac:dyDescent="0.35">
      <c r="A418" s="141"/>
      <c r="B418" s="141"/>
      <c r="C418" s="142" t="str">
        <f t="shared" si="12"/>
        <v>zzz - zu ergänzen</v>
      </c>
      <c r="D418" s="143"/>
      <c r="E418" s="143"/>
      <c r="F418" s="144">
        <f t="shared" si="13"/>
        <v>0</v>
      </c>
      <c r="G418" s="145"/>
      <c r="H418" s="146" t="s">
        <v>79</v>
      </c>
      <c r="I418" s="141"/>
    </row>
    <row r="419" spans="1:9" s="14" customFormat="1" ht="27" customHeight="1" thickBot="1" x14ac:dyDescent="0.35">
      <c r="A419" s="141"/>
      <c r="B419" s="141"/>
      <c r="C419" s="142" t="str">
        <f t="shared" si="12"/>
        <v>zzz - zu ergänzen</v>
      </c>
      <c r="D419" s="143"/>
      <c r="E419" s="143"/>
      <c r="F419" s="144">
        <f t="shared" si="13"/>
        <v>0</v>
      </c>
      <c r="G419" s="145"/>
      <c r="H419" s="146" t="s">
        <v>79</v>
      </c>
      <c r="I419" s="141"/>
    </row>
    <row r="420" spans="1:9" s="14" customFormat="1" ht="27" customHeight="1" thickBot="1" x14ac:dyDescent="0.35">
      <c r="A420" s="141"/>
      <c r="B420" s="141"/>
      <c r="C420" s="142" t="str">
        <f t="shared" si="12"/>
        <v>zzz - zu ergänzen</v>
      </c>
      <c r="D420" s="143"/>
      <c r="E420" s="143"/>
      <c r="F420" s="144">
        <f t="shared" si="13"/>
        <v>0</v>
      </c>
      <c r="G420" s="145"/>
      <c r="H420" s="146" t="s">
        <v>79</v>
      </c>
      <c r="I420" s="141"/>
    </row>
    <row r="421" spans="1:9" s="14" customFormat="1" ht="27" customHeight="1" thickBot="1" x14ac:dyDescent="0.35">
      <c r="A421" s="141"/>
      <c r="B421" s="141"/>
      <c r="C421" s="142" t="str">
        <f t="shared" si="12"/>
        <v>zzz - zu ergänzen</v>
      </c>
      <c r="D421" s="143"/>
      <c r="E421" s="143"/>
      <c r="F421" s="144">
        <f t="shared" si="13"/>
        <v>0</v>
      </c>
      <c r="G421" s="145"/>
      <c r="H421" s="146" t="s">
        <v>79</v>
      </c>
      <c r="I421" s="141"/>
    </row>
    <row r="422" spans="1:9" s="14" customFormat="1" ht="27" customHeight="1" thickBot="1" x14ac:dyDescent="0.35">
      <c r="A422" s="141"/>
      <c r="B422" s="141"/>
      <c r="C422" s="142" t="str">
        <f t="shared" si="12"/>
        <v>zzz - zu ergänzen</v>
      </c>
      <c r="D422" s="143"/>
      <c r="E422" s="143"/>
      <c r="F422" s="144">
        <f t="shared" si="13"/>
        <v>0</v>
      </c>
      <c r="G422" s="145"/>
      <c r="H422" s="146" t="s">
        <v>79</v>
      </c>
      <c r="I422" s="141"/>
    </row>
    <row r="423" spans="1:9" s="14" customFormat="1" ht="27" customHeight="1" thickBot="1" x14ac:dyDescent="0.35">
      <c r="A423" s="141"/>
      <c r="B423" s="141"/>
      <c r="C423" s="142" t="str">
        <f t="shared" si="12"/>
        <v>zzz - zu ergänzen</v>
      </c>
      <c r="D423" s="143"/>
      <c r="E423" s="143"/>
      <c r="F423" s="144">
        <f t="shared" si="13"/>
        <v>0</v>
      </c>
      <c r="G423" s="145"/>
      <c r="H423" s="146" t="s">
        <v>79</v>
      </c>
      <c r="I423" s="141"/>
    </row>
    <row r="424" spans="1:9" s="14" customFormat="1" ht="27" customHeight="1" thickBot="1" x14ac:dyDescent="0.35">
      <c r="A424" s="141"/>
      <c r="B424" s="141"/>
      <c r="C424" s="142" t="str">
        <f t="shared" si="12"/>
        <v>zzz - zu ergänzen</v>
      </c>
      <c r="D424" s="143"/>
      <c r="E424" s="143"/>
      <c r="F424" s="144">
        <f t="shared" si="13"/>
        <v>0</v>
      </c>
      <c r="G424" s="145"/>
      <c r="H424" s="146" t="s">
        <v>79</v>
      </c>
      <c r="I424" s="141"/>
    </row>
    <row r="425" spans="1:9" s="14" customFormat="1" ht="27" customHeight="1" thickBot="1" x14ac:dyDescent="0.35">
      <c r="A425" s="141"/>
      <c r="B425" s="141"/>
      <c r="C425" s="142" t="str">
        <f t="shared" si="12"/>
        <v>zzz - zu ergänzen</v>
      </c>
      <c r="D425" s="143"/>
      <c r="E425" s="143"/>
      <c r="F425" s="144">
        <f t="shared" si="13"/>
        <v>0</v>
      </c>
      <c r="G425" s="145"/>
      <c r="H425" s="146" t="s">
        <v>79</v>
      </c>
      <c r="I425" s="141"/>
    </row>
    <row r="426" spans="1:9" s="14" customFormat="1" ht="27" customHeight="1" thickBot="1" x14ac:dyDescent="0.35">
      <c r="A426" s="141"/>
      <c r="B426" s="141"/>
      <c r="C426" s="142" t="str">
        <f t="shared" si="12"/>
        <v>zzz - zu ergänzen</v>
      </c>
      <c r="D426" s="143"/>
      <c r="E426" s="143"/>
      <c r="F426" s="144">
        <f t="shared" si="13"/>
        <v>0</v>
      </c>
      <c r="G426" s="145"/>
      <c r="H426" s="146" t="s">
        <v>79</v>
      </c>
      <c r="I426" s="141"/>
    </row>
    <row r="427" spans="1:9" s="14" customFormat="1" ht="27" customHeight="1" thickBot="1" x14ac:dyDescent="0.35">
      <c r="A427" s="141"/>
      <c r="B427" s="141"/>
      <c r="C427" s="142" t="str">
        <f t="shared" si="12"/>
        <v>zzz - zu ergänzen</v>
      </c>
      <c r="D427" s="143"/>
      <c r="E427" s="143"/>
      <c r="F427" s="144">
        <f t="shared" si="13"/>
        <v>0</v>
      </c>
      <c r="G427" s="145"/>
      <c r="H427" s="146" t="s">
        <v>79</v>
      </c>
      <c r="I427" s="141"/>
    </row>
    <row r="428" spans="1:9" s="14" customFormat="1" ht="27" customHeight="1" thickBot="1" x14ac:dyDescent="0.35">
      <c r="A428" s="141"/>
      <c r="B428" s="141"/>
      <c r="C428" s="142" t="str">
        <f t="shared" si="12"/>
        <v>zzz - zu ergänzen</v>
      </c>
      <c r="D428" s="143"/>
      <c r="E428" s="143"/>
      <c r="F428" s="144">
        <f t="shared" si="13"/>
        <v>0</v>
      </c>
      <c r="G428" s="145"/>
      <c r="H428" s="146" t="s">
        <v>79</v>
      </c>
      <c r="I428" s="141"/>
    </row>
    <row r="429" spans="1:9" s="14" customFormat="1" ht="27" customHeight="1" thickBot="1" x14ac:dyDescent="0.35">
      <c r="A429" s="141"/>
      <c r="B429" s="141"/>
      <c r="C429" s="142" t="str">
        <f t="shared" si="12"/>
        <v>zzz - zu ergänzen</v>
      </c>
      <c r="D429" s="143"/>
      <c r="E429" s="143"/>
      <c r="F429" s="144">
        <f t="shared" si="13"/>
        <v>0</v>
      </c>
      <c r="G429" s="145"/>
      <c r="H429" s="146" t="s">
        <v>79</v>
      </c>
      <c r="I429" s="141"/>
    </row>
    <row r="430" spans="1:9" s="14" customFormat="1" ht="27" customHeight="1" thickBot="1" x14ac:dyDescent="0.35">
      <c r="A430" s="141"/>
      <c r="B430" s="141"/>
      <c r="C430" s="142" t="str">
        <f t="shared" si="12"/>
        <v>zzz - zu ergänzen</v>
      </c>
      <c r="D430" s="143"/>
      <c r="E430" s="143"/>
      <c r="F430" s="144">
        <f t="shared" si="13"/>
        <v>0</v>
      </c>
      <c r="G430" s="145"/>
      <c r="H430" s="146" t="s">
        <v>79</v>
      </c>
      <c r="I430" s="141"/>
    </row>
    <row r="431" spans="1:9" s="14" customFormat="1" ht="27" customHeight="1" thickBot="1" x14ac:dyDescent="0.35">
      <c r="A431" s="141"/>
      <c r="B431" s="141"/>
      <c r="C431" s="142" t="str">
        <f t="shared" si="12"/>
        <v>zzz - zu ergänzen</v>
      </c>
      <c r="D431" s="143"/>
      <c r="E431" s="143"/>
      <c r="F431" s="144">
        <f t="shared" si="13"/>
        <v>0</v>
      </c>
      <c r="G431" s="145"/>
      <c r="H431" s="146" t="s">
        <v>79</v>
      </c>
      <c r="I431" s="141"/>
    </row>
    <row r="432" spans="1:9" s="14" customFormat="1" ht="27" customHeight="1" thickBot="1" x14ac:dyDescent="0.35">
      <c r="A432" s="141"/>
      <c r="B432" s="141"/>
      <c r="C432" s="142" t="str">
        <f t="shared" si="12"/>
        <v>zzz - zu ergänzen</v>
      </c>
      <c r="D432" s="143"/>
      <c r="E432" s="143"/>
      <c r="F432" s="144">
        <f t="shared" si="13"/>
        <v>0</v>
      </c>
      <c r="G432" s="145"/>
      <c r="H432" s="146" t="s">
        <v>79</v>
      </c>
      <c r="I432" s="141"/>
    </row>
    <row r="433" spans="1:9" s="14" customFormat="1" ht="27" customHeight="1" thickBot="1" x14ac:dyDescent="0.35">
      <c r="A433" s="141"/>
      <c r="B433" s="141"/>
      <c r="C433" s="142" t="str">
        <f t="shared" si="12"/>
        <v>zzz - zu ergänzen</v>
      </c>
      <c r="D433" s="143"/>
      <c r="E433" s="143"/>
      <c r="F433" s="144">
        <f t="shared" si="13"/>
        <v>0</v>
      </c>
      <c r="G433" s="145"/>
      <c r="H433" s="146" t="s">
        <v>79</v>
      </c>
      <c r="I433" s="141"/>
    </row>
    <row r="434" spans="1:9" s="14" customFormat="1" ht="27" customHeight="1" thickBot="1" x14ac:dyDescent="0.35">
      <c r="A434" s="141"/>
      <c r="B434" s="141"/>
      <c r="C434" s="142" t="str">
        <f t="shared" si="12"/>
        <v>zzz - zu ergänzen</v>
      </c>
      <c r="D434" s="143"/>
      <c r="E434" s="143"/>
      <c r="F434" s="144">
        <f t="shared" si="13"/>
        <v>0</v>
      </c>
      <c r="G434" s="145"/>
      <c r="H434" s="146" t="s">
        <v>79</v>
      </c>
      <c r="I434" s="141"/>
    </row>
    <row r="435" spans="1:9" s="14" customFormat="1" ht="27" customHeight="1" thickBot="1" x14ac:dyDescent="0.35">
      <c r="A435" s="141"/>
      <c r="B435" s="141"/>
      <c r="C435" s="142" t="str">
        <f t="shared" si="12"/>
        <v>zzz - zu ergänzen</v>
      </c>
      <c r="D435" s="143"/>
      <c r="E435" s="143"/>
      <c r="F435" s="144">
        <f t="shared" si="13"/>
        <v>0</v>
      </c>
      <c r="G435" s="145"/>
      <c r="H435" s="146" t="s">
        <v>79</v>
      </c>
      <c r="I435" s="141"/>
    </row>
    <row r="436" spans="1:9" s="14" customFormat="1" ht="27" customHeight="1" thickBot="1" x14ac:dyDescent="0.35">
      <c r="A436" s="141"/>
      <c r="B436" s="141"/>
      <c r="C436" s="142" t="str">
        <f t="shared" si="12"/>
        <v>zzz - zu ergänzen</v>
      </c>
      <c r="D436" s="143"/>
      <c r="E436" s="143"/>
      <c r="F436" s="144">
        <f t="shared" si="13"/>
        <v>0</v>
      </c>
      <c r="G436" s="145"/>
      <c r="H436" s="146" t="s">
        <v>79</v>
      </c>
      <c r="I436" s="141"/>
    </row>
    <row r="437" spans="1:9" s="14" customFormat="1" ht="27" customHeight="1" thickBot="1" x14ac:dyDescent="0.35">
      <c r="A437" s="141"/>
      <c r="B437" s="141"/>
      <c r="C437" s="142" t="str">
        <f t="shared" si="12"/>
        <v>zzz - zu ergänzen</v>
      </c>
      <c r="D437" s="143"/>
      <c r="E437" s="143"/>
      <c r="F437" s="144">
        <f t="shared" si="13"/>
        <v>0</v>
      </c>
      <c r="G437" s="145"/>
      <c r="H437" s="146" t="s">
        <v>79</v>
      </c>
      <c r="I437" s="141"/>
    </row>
    <row r="438" spans="1:9" s="14" customFormat="1" ht="27" customHeight="1" thickBot="1" x14ac:dyDescent="0.35">
      <c r="A438" s="141"/>
      <c r="B438" s="141"/>
      <c r="C438" s="142" t="str">
        <f t="shared" si="12"/>
        <v>zzz - zu ergänzen</v>
      </c>
      <c r="D438" s="143"/>
      <c r="E438" s="143"/>
      <c r="F438" s="144">
        <f t="shared" si="13"/>
        <v>0</v>
      </c>
      <c r="G438" s="145"/>
      <c r="H438" s="146" t="s">
        <v>79</v>
      </c>
      <c r="I438" s="141"/>
    </row>
    <row r="439" spans="1:9" s="14" customFormat="1" ht="27" customHeight="1" thickBot="1" x14ac:dyDescent="0.35">
      <c r="A439" s="141"/>
      <c r="B439" s="141"/>
      <c r="C439" s="142" t="str">
        <f t="shared" si="12"/>
        <v>zzz - zu ergänzen</v>
      </c>
      <c r="D439" s="143"/>
      <c r="E439" s="143"/>
      <c r="F439" s="144">
        <f t="shared" si="13"/>
        <v>0</v>
      </c>
      <c r="G439" s="145"/>
      <c r="H439" s="146" t="s">
        <v>79</v>
      </c>
      <c r="I439" s="141"/>
    </row>
    <row r="440" spans="1:9" s="14" customFormat="1" ht="27" customHeight="1" thickBot="1" x14ac:dyDescent="0.35">
      <c r="A440" s="141"/>
      <c r="B440" s="141"/>
      <c r="C440" s="142" t="str">
        <f t="shared" si="12"/>
        <v>zzz - zu ergänzen</v>
      </c>
      <c r="D440" s="143"/>
      <c r="E440" s="143"/>
      <c r="F440" s="144">
        <f t="shared" si="13"/>
        <v>0</v>
      </c>
      <c r="G440" s="145"/>
      <c r="H440" s="146" t="s">
        <v>79</v>
      </c>
      <c r="I440" s="141"/>
    </row>
    <row r="441" spans="1:9" s="14" customFormat="1" ht="27" customHeight="1" thickBot="1" x14ac:dyDescent="0.35">
      <c r="A441" s="141"/>
      <c r="B441" s="141"/>
      <c r="C441" s="142" t="str">
        <f t="shared" si="12"/>
        <v>zzz - zu ergänzen</v>
      </c>
      <c r="D441" s="143"/>
      <c r="E441" s="143"/>
      <c r="F441" s="144">
        <f t="shared" si="13"/>
        <v>0</v>
      </c>
      <c r="G441" s="145"/>
      <c r="H441" s="146" t="s">
        <v>79</v>
      </c>
      <c r="I441" s="141"/>
    </row>
    <row r="442" spans="1:9" s="14" customFormat="1" ht="27" customHeight="1" thickBot="1" x14ac:dyDescent="0.35">
      <c r="A442" s="141"/>
      <c r="B442" s="141"/>
      <c r="C442" s="142" t="str">
        <f t="shared" si="12"/>
        <v>zzz - zu ergänzen</v>
      </c>
      <c r="D442" s="143"/>
      <c r="E442" s="143"/>
      <c r="F442" s="144">
        <f t="shared" si="13"/>
        <v>0</v>
      </c>
      <c r="G442" s="145"/>
      <c r="H442" s="146" t="s">
        <v>79</v>
      </c>
      <c r="I442" s="141"/>
    </row>
    <row r="443" spans="1:9" s="14" customFormat="1" ht="27" customHeight="1" thickBot="1" x14ac:dyDescent="0.35">
      <c r="A443" s="141"/>
      <c r="B443" s="141"/>
      <c r="C443" s="142" t="str">
        <f t="shared" si="12"/>
        <v>zzz - zu ergänzen</v>
      </c>
      <c r="D443" s="143"/>
      <c r="E443" s="143"/>
      <c r="F443" s="144">
        <f t="shared" si="13"/>
        <v>0</v>
      </c>
      <c r="G443" s="145"/>
      <c r="H443" s="146" t="s">
        <v>79</v>
      </c>
      <c r="I443" s="141"/>
    </row>
    <row r="444" spans="1:9" s="14" customFormat="1" ht="27" customHeight="1" thickBot="1" x14ac:dyDescent="0.35">
      <c r="A444" s="141"/>
      <c r="B444" s="141"/>
      <c r="C444" s="142" t="str">
        <f t="shared" si="12"/>
        <v>zzz - zu ergänzen</v>
      </c>
      <c r="D444" s="143"/>
      <c r="E444" s="143"/>
      <c r="F444" s="144">
        <f t="shared" si="13"/>
        <v>0</v>
      </c>
      <c r="G444" s="145"/>
      <c r="H444" s="146" t="s">
        <v>79</v>
      </c>
      <c r="I444" s="141"/>
    </row>
    <row r="445" spans="1:9" s="14" customFormat="1" ht="27" customHeight="1" thickBot="1" x14ac:dyDescent="0.35">
      <c r="A445" s="141"/>
      <c r="B445" s="141"/>
      <c r="C445" s="142" t="str">
        <f t="shared" si="12"/>
        <v>zzz - zu ergänzen</v>
      </c>
      <c r="D445" s="143"/>
      <c r="E445" s="143"/>
      <c r="F445" s="144">
        <f t="shared" si="13"/>
        <v>0</v>
      </c>
      <c r="G445" s="145"/>
      <c r="H445" s="146" t="s">
        <v>79</v>
      </c>
      <c r="I445" s="141"/>
    </row>
    <row r="446" spans="1:9" s="14" customFormat="1" ht="27" customHeight="1" thickBot="1" x14ac:dyDescent="0.35">
      <c r="A446" s="141"/>
      <c r="B446" s="141"/>
      <c r="C446" s="142" t="str">
        <f t="shared" si="12"/>
        <v>zzz - zu ergänzen</v>
      </c>
      <c r="D446" s="143"/>
      <c r="E446" s="143"/>
      <c r="F446" s="144">
        <f t="shared" si="13"/>
        <v>0</v>
      </c>
      <c r="G446" s="145"/>
      <c r="H446" s="146" t="s">
        <v>79</v>
      </c>
      <c r="I446" s="141"/>
    </row>
    <row r="447" spans="1:9" s="14" customFormat="1" ht="27" customHeight="1" thickBot="1" x14ac:dyDescent="0.35">
      <c r="A447" s="141"/>
      <c r="B447" s="141"/>
      <c r="C447" s="142" t="str">
        <f t="shared" si="12"/>
        <v>zzz - zu ergänzen</v>
      </c>
      <c r="D447" s="143"/>
      <c r="E447" s="143"/>
      <c r="F447" s="144">
        <f t="shared" si="13"/>
        <v>0</v>
      </c>
      <c r="G447" s="145"/>
      <c r="H447" s="146" t="s">
        <v>79</v>
      </c>
      <c r="I447" s="141"/>
    </row>
    <row r="448" spans="1:9" s="14" customFormat="1" ht="27" customHeight="1" thickBot="1" x14ac:dyDescent="0.35">
      <c r="A448" s="141"/>
      <c r="B448" s="141"/>
      <c r="C448" s="142" t="str">
        <f t="shared" si="12"/>
        <v>zzz - zu ergänzen</v>
      </c>
      <c r="D448" s="143"/>
      <c r="E448" s="143"/>
      <c r="F448" s="144">
        <f t="shared" si="13"/>
        <v>0</v>
      </c>
      <c r="G448" s="145"/>
      <c r="H448" s="146" t="s">
        <v>79</v>
      </c>
      <c r="I448" s="141"/>
    </row>
    <row r="449" spans="1:9" s="14" customFormat="1" ht="27" customHeight="1" thickBot="1" x14ac:dyDescent="0.35">
      <c r="A449" s="141"/>
      <c r="B449" s="141"/>
      <c r="C449" s="142" t="str">
        <f t="shared" si="12"/>
        <v>zzz - zu ergänzen</v>
      </c>
      <c r="D449" s="143"/>
      <c r="E449" s="143"/>
      <c r="F449" s="144">
        <f t="shared" si="13"/>
        <v>0</v>
      </c>
      <c r="G449" s="145"/>
      <c r="H449" s="146" t="s">
        <v>79</v>
      </c>
      <c r="I449" s="141"/>
    </row>
    <row r="450" spans="1:9" s="14" customFormat="1" ht="27" customHeight="1" thickBot="1" x14ac:dyDescent="0.35">
      <c r="A450" s="141"/>
      <c r="B450" s="141"/>
      <c r="C450" s="142" t="str">
        <f t="shared" si="12"/>
        <v>zzz - zu ergänzen</v>
      </c>
      <c r="D450" s="143"/>
      <c r="E450" s="143"/>
      <c r="F450" s="144">
        <f t="shared" si="13"/>
        <v>0</v>
      </c>
      <c r="G450" s="145"/>
      <c r="H450" s="146" t="s">
        <v>79</v>
      </c>
      <c r="I450" s="141"/>
    </row>
    <row r="451" spans="1:9" s="14" customFormat="1" ht="27" customHeight="1" thickBot="1" x14ac:dyDescent="0.35">
      <c r="A451" s="141"/>
      <c r="B451" s="141"/>
      <c r="C451" s="142" t="str">
        <f t="shared" si="12"/>
        <v>zzz - zu ergänzen</v>
      </c>
      <c r="D451" s="143"/>
      <c r="E451" s="143"/>
      <c r="F451" s="144">
        <f t="shared" si="13"/>
        <v>0</v>
      </c>
      <c r="G451" s="145"/>
      <c r="H451" s="146" t="s">
        <v>79</v>
      </c>
      <c r="I451" s="141"/>
    </row>
    <row r="452" spans="1:9" s="14" customFormat="1" ht="27" customHeight="1" thickBot="1" x14ac:dyDescent="0.35">
      <c r="A452" s="141"/>
      <c r="B452" s="141"/>
      <c r="C452" s="142" t="str">
        <f t="shared" ref="C452:C500" si="14">IF(AND(A452="",B452=""),"zzz - zu ergänzen",IF(A452&lt;&gt;"",A452,B452))</f>
        <v>zzz - zu ergänzen</v>
      </c>
      <c r="D452" s="143"/>
      <c r="E452" s="143"/>
      <c r="F452" s="144">
        <f t="shared" ref="F452:F500" si="15">IF(D452&lt;&gt;"",D452,E452)</f>
        <v>0</v>
      </c>
      <c r="G452" s="145"/>
      <c r="H452" s="146" t="s">
        <v>79</v>
      </c>
      <c r="I452" s="141"/>
    </row>
    <row r="453" spans="1:9" s="14" customFormat="1" ht="27" customHeight="1" thickBot="1" x14ac:dyDescent="0.35">
      <c r="A453" s="141"/>
      <c r="B453" s="141"/>
      <c r="C453" s="142" t="str">
        <f t="shared" si="14"/>
        <v>zzz - zu ergänzen</v>
      </c>
      <c r="D453" s="143"/>
      <c r="E453" s="143"/>
      <c r="F453" s="144">
        <f t="shared" si="15"/>
        <v>0</v>
      </c>
      <c r="G453" s="145"/>
      <c r="H453" s="146" t="s">
        <v>79</v>
      </c>
      <c r="I453" s="141"/>
    </row>
    <row r="454" spans="1:9" s="14" customFormat="1" ht="27" customHeight="1" thickBot="1" x14ac:dyDescent="0.35">
      <c r="A454" s="141"/>
      <c r="B454" s="141"/>
      <c r="C454" s="142" t="str">
        <f t="shared" si="14"/>
        <v>zzz - zu ergänzen</v>
      </c>
      <c r="D454" s="143"/>
      <c r="E454" s="143"/>
      <c r="F454" s="144">
        <f t="shared" si="15"/>
        <v>0</v>
      </c>
      <c r="G454" s="145"/>
      <c r="H454" s="146" t="s">
        <v>79</v>
      </c>
      <c r="I454" s="141"/>
    </row>
    <row r="455" spans="1:9" s="14" customFormat="1" ht="27" customHeight="1" thickBot="1" x14ac:dyDescent="0.35">
      <c r="A455" s="141"/>
      <c r="B455" s="141"/>
      <c r="C455" s="142" t="str">
        <f t="shared" si="14"/>
        <v>zzz - zu ergänzen</v>
      </c>
      <c r="D455" s="143"/>
      <c r="E455" s="143"/>
      <c r="F455" s="144">
        <f t="shared" si="15"/>
        <v>0</v>
      </c>
      <c r="G455" s="145"/>
      <c r="H455" s="146" t="s">
        <v>79</v>
      </c>
      <c r="I455" s="141"/>
    </row>
    <row r="456" spans="1:9" s="14" customFormat="1" ht="27" customHeight="1" thickBot="1" x14ac:dyDescent="0.35">
      <c r="A456" s="141"/>
      <c r="B456" s="141"/>
      <c r="C456" s="142" t="str">
        <f t="shared" si="14"/>
        <v>zzz - zu ergänzen</v>
      </c>
      <c r="D456" s="143"/>
      <c r="E456" s="143"/>
      <c r="F456" s="144">
        <f t="shared" si="15"/>
        <v>0</v>
      </c>
      <c r="G456" s="145"/>
      <c r="H456" s="146" t="s">
        <v>79</v>
      </c>
      <c r="I456" s="141"/>
    </row>
    <row r="457" spans="1:9" s="14" customFormat="1" ht="27" customHeight="1" thickBot="1" x14ac:dyDescent="0.35">
      <c r="A457" s="141"/>
      <c r="B457" s="141"/>
      <c r="C457" s="142" t="str">
        <f t="shared" si="14"/>
        <v>zzz - zu ergänzen</v>
      </c>
      <c r="D457" s="143"/>
      <c r="E457" s="143"/>
      <c r="F457" s="144">
        <f t="shared" si="15"/>
        <v>0</v>
      </c>
      <c r="G457" s="145"/>
      <c r="H457" s="146" t="s">
        <v>79</v>
      </c>
      <c r="I457" s="141"/>
    </row>
    <row r="458" spans="1:9" s="14" customFormat="1" ht="27" customHeight="1" thickBot="1" x14ac:dyDescent="0.35">
      <c r="A458" s="141"/>
      <c r="B458" s="141"/>
      <c r="C458" s="142" t="str">
        <f t="shared" si="14"/>
        <v>zzz - zu ergänzen</v>
      </c>
      <c r="D458" s="143"/>
      <c r="E458" s="143"/>
      <c r="F458" s="144">
        <f t="shared" si="15"/>
        <v>0</v>
      </c>
      <c r="G458" s="145"/>
      <c r="H458" s="146" t="s">
        <v>79</v>
      </c>
      <c r="I458" s="141"/>
    </row>
    <row r="459" spans="1:9" s="14" customFormat="1" ht="27" customHeight="1" thickBot="1" x14ac:dyDescent="0.35">
      <c r="A459" s="141"/>
      <c r="B459" s="141"/>
      <c r="C459" s="142" t="str">
        <f t="shared" si="14"/>
        <v>zzz - zu ergänzen</v>
      </c>
      <c r="D459" s="143"/>
      <c r="E459" s="143"/>
      <c r="F459" s="144">
        <f t="shared" si="15"/>
        <v>0</v>
      </c>
      <c r="G459" s="145"/>
      <c r="H459" s="146" t="s">
        <v>79</v>
      </c>
      <c r="I459" s="141"/>
    </row>
    <row r="460" spans="1:9" s="14" customFormat="1" ht="27" customHeight="1" thickBot="1" x14ac:dyDescent="0.35">
      <c r="A460" s="141"/>
      <c r="B460" s="141"/>
      <c r="C460" s="142" t="str">
        <f t="shared" si="14"/>
        <v>zzz - zu ergänzen</v>
      </c>
      <c r="D460" s="143"/>
      <c r="E460" s="143"/>
      <c r="F460" s="144">
        <f t="shared" si="15"/>
        <v>0</v>
      </c>
      <c r="G460" s="145"/>
      <c r="H460" s="146" t="s">
        <v>79</v>
      </c>
      <c r="I460" s="141"/>
    </row>
    <row r="461" spans="1:9" s="14" customFormat="1" ht="27" customHeight="1" thickBot="1" x14ac:dyDescent="0.35">
      <c r="A461" s="141"/>
      <c r="B461" s="141"/>
      <c r="C461" s="142" t="str">
        <f t="shared" si="14"/>
        <v>zzz - zu ergänzen</v>
      </c>
      <c r="D461" s="143"/>
      <c r="E461" s="143"/>
      <c r="F461" s="144">
        <f t="shared" si="15"/>
        <v>0</v>
      </c>
      <c r="G461" s="145"/>
      <c r="H461" s="146" t="s">
        <v>79</v>
      </c>
      <c r="I461" s="141"/>
    </row>
    <row r="462" spans="1:9" s="14" customFormat="1" ht="27" customHeight="1" thickBot="1" x14ac:dyDescent="0.35">
      <c r="A462" s="141"/>
      <c r="B462" s="141"/>
      <c r="C462" s="142" t="str">
        <f t="shared" si="14"/>
        <v>zzz - zu ergänzen</v>
      </c>
      <c r="D462" s="143"/>
      <c r="E462" s="143"/>
      <c r="F462" s="144">
        <f t="shared" si="15"/>
        <v>0</v>
      </c>
      <c r="G462" s="145"/>
      <c r="H462" s="146" t="s">
        <v>79</v>
      </c>
      <c r="I462" s="141"/>
    </row>
    <row r="463" spans="1:9" s="14" customFormat="1" ht="27" customHeight="1" thickBot="1" x14ac:dyDescent="0.35">
      <c r="A463" s="141"/>
      <c r="B463" s="141"/>
      <c r="C463" s="142" t="str">
        <f t="shared" si="14"/>
        <v>zzz - zu ergänzen</v>
      </c>
      <c r="D463" s="143"/>
      <c r="E463" s="143"/>
      <c r="F463" s="144">
        <f t="shared" si="15"/>
        <v>0</v>
      </c>
      <c r="G463" s="145"/>
      <c r="H463" s="146" t="s">
        <v>79</v>
      </c>
      <c r="I463" s="141"/>
    </row>
    <row r="464" spans="1:9" s="14" customFormat="1" ht="27" customHeight="1" thickBot="1" x14ac:dyDescent="0.35">
      <c r="A464" s="141"/>
      <c r="B464" s="141"/>
      <c r="C464" s="142" t="str">
        <f t="shared" si="14"/>
        <v>zzz - zu ergänzen</v>
      </c>
      <c r="D464" s="143"/>
      <c r="E464" s="143"/>
      <c r="F464" s="144">
        <f t="shared" si="15"/>
        <v>0</v>
      </c>
      <c r="G464" s="145"/>
      <c r="H464" s="146" t="s">
        <v>79</v>
      </c>
      <c r="I464" s="141"/>
    </row>
    <row r="465" spans="1:9" s="14" customFormat="1" ht="27" customHeight="1" thickBot="1" x14ac:dyDescent="0.35">
      <c r="A465" s="141"/>
      <c r="B465" s="141"/>
      <c r="C465" s="142" t="str">
        <f t="shared" si="14"/>
        <v>zzz - zu ergänzen</v>
      </c>
      <c r="D465" s="143"/>
      <c r="E465" s="143"/>
      <c r="F465" s="144">
        <f t="shared" si="15"/>
        <v>0</v>
      </c>
      <c r="G465" s="145"/>
      <c r="H465" s="146" t="s">
        <v>79</v>
      </c>
      <c r="I465" s="141"/>
    </row>
    <row r="466" spans="1:9" s="14" customFormat="1" ht="27" customHeight="1" thickBot="1" x14ac:dyDescent="0.35">
      <c r="A466" s="141"/>
      <c r="B466" s="141"/>
      <c r="C466" s="142" t="str">
        <f t="shared" si="14"/>
        <v>zzz - zu ergänzen</v>
      </c>
      <c r="D466" s="143"/>
      <c r="E466" s="143"/>
      <c r="F466" s="144">
        <f t="shared" si="15"/>
        <v>0</v>
      </c>
      <c r="G466" s="145"/>
      <c r="H466" s="146" t="s">
        <v>79</v>
      </c>
      <c r="I466" s="141"/>
    </row>
    <row r="467" spans="1:9" s="14" customFormat="1" ht="27" customHeight="1" thickBot="1" x14ac:dyDescent="0.35">
      <c r="A467" s="141"/>
      <c r="B467" s="141"/>
      <c r="C467" s="142" t="str">
        <f t="shared" si="14"/>
        <v>zzz - zu ergänzen</v>
      </c>
      <c r="D467" s="143"/>
      <c r="E467" s="143"/>
      <c r="F467" s="144">
        <f t="shared" si="15"/>
        <v>0</v>
      </c>
      <c r="G467" s="145"/>
      <c r="H467" s="146" t="s">
        <v>79</v>
      </c>
      <c r="I467" s="141"/>
    </row>
    <row r="468" spans="1:9" s="14" customFormat="1" ht="27" customHeight="1" thickBot="1" x14ac:dyDescent="0.35">
      <c r="A468" s="141"/>
      <c r="B468" s="141"/>
      <c r="C468" s="142" t="str">
        <f t="shared" si="14"/>
        <v>zzz - zu ergänzen</v>
      </c>
      <c r="D468" s="143"/>
      <c r="E468" s="143"/>
      <c r="F468" s="144">
        <f t="shared" si="15"/>
        <v>0</v>
      </c>
      <c r="G468" s="145"/>
      <c r="H468" s="146" t="s">
        <v>79</v>
      </c>
      <c r="I468" s="141"/>
    </row>
    <row r="469" spans="1:9" s="14" customFormat="1" ht="27" customHeight="1" thickBot="1" x14ac:dyDescent="0.35">
      <c r="A469" s="141"/>
      <c r="B469" s="141"/>
      <c r="C469" s="142" t="str">
        <f t="shared" si="14"/>
        <v>zzz - zu ergänzen</v>
      </c>
      <c r="D469" s="143"/>
      <c r="E469" s="143"/>
      <c r="F469" s="144">
        <f t="shared" si="15"/>
        <v>0</v>
      </c>
      <c r="G469" s="145"/>
      <c r="H469" s="146" t="s">
        <v>79</v>
      </c>
      <c r="I469" s="141"/>
    </row>
    <row r="470" spans="1:9" s="14" customFormat="1" ht="27" customHeight="1" thickBot="1" x14ac:dyDescent="0.35">
      <c r="A470" s="141"/>
      <c r="B470" s="141"/>
      <c r="C470" s="142" t="str">
        <f t="shared" si="14"/>
        <v>zzz - zu ergänzen</v>
      </c>
      <c r="D470" s="143"/>
      <c r="E470" s="143"/>
      <c r="F470" s="144">
        <f t="shared" si="15"/>
        <v>0</v>
      </c>
      <c r="G470" s="145"/>
      <c r="H470" s="146" t="s">
        <v>79</v>
      </c>
      <c r="I470" s="141"/>
    </row>
    <row r="471" spans="1:9" s="14" customFormat="1" ht="27" customHeight="1" thickBot="1" x14ac:dyDescent="0.35">
      <c r="A471" s="141"/>
      <c r="B471" s="141"/>
      <c r="C471" s="142" t="str">
        <f t="shared" si="14"/>
        <v>zzz - zu ergänzen</v>
      </c>
      <c r="D471" s="143"/>
      <c r="E471" s="143"/>
      <c r="F471" s="144">
        <f t="shared" si="15"/>
        <v>0</v>
      </c>
      <c r="G471" s="145"/>
      <c r="H471" s="146" t="s">
        <v>79</v>
      </c>
      <c r="I471" s="141"/>
    </row>
    <row r="472" spans="1:9" s="14" customFormat="1" ht="27" customHeight="1" thickBot="1" x14ac:dyDescent="0.35">
      <c r="A472" s="141"/>
      <c r="B472" s="141"/>
      <c r="C472" s="142" t="str">
        <f t="shared" si="14"/>
        <v>zzz - zu ergänzen</v>
      </c>
      <c r="D472" s="143"/>
      <c r="E472" s="143"/>
      <c r="F472" s="144">
        <f t="shared" si="15"/>
        <v>0</v>
      </c>
      <c r="G472" s="145"/>
      <c r="H472" s="146" t="s">
        <v>79</v>
      </c>
      <c r="I472" s="141"/>
    </row>
    <row r="473" spans="1:9" s="14" customFormat="1" ht="27" customHeight="1" thickBot="1" x14ac:dyDescent="0.35">
      <c r="A473" s="141"/>
      <c r="B473" s="141"/>
      <c r="C473" s="142" t="str">
        <f t="shared" si="14"/>
        <v>zzz - zu ergänzen</v>
      </c>
      <c r="D473" s="143"/>
      <c r="E473" s="143"/>
      <c r="F473" s="144">
        <f t="shared" si="15"/>
        <v>0</v>
      </c>
      <c r="G473" s="145"/>
      <c r="H473" s="146" t="s">
        <v>79</v>
      </c>
      <c r="I473" s="141"/>
    </row>
    <row r="474" spans="1:9" s="14" customFormat="1" ht="27" customHeight="1" thickBot="1" x14ac:dyDescent="0.35">
      <c r="A474" s="141"/>
      <c r="B474" s="141"/>
      <c r="C474" s="142" t="str">
        <f t="shared" si="14"/>
        <v>zzz - zu ergänzen</v>
      </c>
      <c r="D474" s="143"/>
      <c r="E474" s="143"/>
      <c r="F474" s="144">
        <f t="shared" si="15"/>
        <v>0</v>
      </c>
      <c r="G474" s="145"/>
      <c r="H474" s="146" t="s">
        <v>79</v>
      </c>
      <c r="I474" s="141"/>
    </row>
    <row r="475" spans="1:9" s="14" customFormat="1" ht="27" customHeight="1" thickBot="1" x14ac:dyDescent="0.35">
      <c r="A475" s="141"/>
      <c r="B475" s="141"/>
      <c r="C475" s="142" t="str">
        <f t="shared" si="14"/>
        <v>zzz - zu ergänzen</v>
      </c>
      <c r="D475" s="143"/>
      <c r="E475" s="143"/>
      <c r="F475" s="144">
        <f t="shared" si="15"/>
        <v>0</v>
      </c>
      <c r="G475" s="145"/>
      <c r="H475" s="146" t="s">
        <v>79</v>
      </c>
      <c r="I475" s="141"/>
    </row>
    <row r="476" spans="1:9" s="14" customFormat="1" ht="27" customHeight="1" thickBot="1" x14ac:dyDescent="0.35">
      <c r="A476" s="141"/>
      <c r="B476" s="141"/>
      <c r="C476" s="142" t="str">
        <f t="shared" si="14"/>
        <v>zzz - zu ergänzen</v>
      </c>
      <c r="D476" s="143"/>
      <c r="E476" s="143"/>
      <c r="F476" s="144">
        <f t="shared" si="15"/>
        <v>0</v>
      </c>
      <c r="G476" s="145"/>
      <c r="H476" s="146" t="s">
        <v>79</v>
      </c>
      <c r="I476" s="141"/>
    </row>
    <row r="477" spans="1:9" s="14" customFormat="1" ht="27" customHeight="1" thickBot="1" x14ac:dyDescent="0.35">
      <c r="A477" s="141"/>
      <c r="B477" s="141"/>
      <c r="C477" s="142" t="str">
        <f t="shared" si="14"/>
        <v>zzz - zu ergänzen</v>
      </c>
      <c r="D477" s="143"/>
      <c r="E477" s="143"/>
      <c r="F477" s="144">
        <f t="shared" si="15"/>
        <v>0</v>
      </c>
      <c r="G477" s="145"/>
      <c r="H477" s="146" t="s">
        <v>79</v>
      </c>
      <c r="I477" s="141"/>
    </row>
    <row r="478" spans="1:9" s="14" customFormat="1" ht="27" customHeight="1" thickBot="1" x14ac:dyDescent="0.35">
      <c r="A478" s="141"/>
      <c r="B478" s="141"/>
      <c r="C478" s="142" t="str">
        <f t="shared" si="14"/>
        <v>zzz - zu ergänzen</v>
      </c>
      <c r="D478" s="143"/>
      <c r="E478" s="143"/>
      <c r="F478" s="144">
        <f t="shared" si="15"/>
        <v>0</v>
      </c>
      <c r="G478" s="145"/>
      <c r="H478" s="146" t="s">
        <v>79</v>
      </c>
      <c r="I478" s="141"/>
    </row>
    <row r="479" spans="1:9" s="14" customFormat="1" ht="27" customHeight="1" thickBot="1" x14ac:dyDescent="0.35">
      <c r="A479" s="141"/>
      <c r="B479" s="141"/>
      <c r="C479" s="142" t="str">
        <f t="shared" si="14"/>
        <v>zzz - zu ergänzen</v>
      </c>
      <c r="D479" s="143"/>
      <c r="E479" s="143"/>
      <c r="F479" s="144">
        <f t="shared" si="15"/>
        <v>0</v>
      </c>
      <c r="G479" s="145"/>
      <c r="H479" s="146" t="s">
        <v>79</v>
      </c>
      <c r="I479" s="141"/>
    </row>
    <row r="480" spans="1:9" s="14" customFormat="1" ht="27" customHeight="1" thickBot="1" x14ac:dyDescent="0.35">
      <c r="A480" s="141"/>
      <c r="B480" s="141"/>
      <c r="C480" s="142" t="str">
        <f t="shared" si="14"/>
        <v>zzz - zu ergänzen</v>
      </c>
      <c r="D480" s="143"/>
      <c r="E480" s="143"/>
      <c r="F480" s="144">
        <f t="shared" si="15"/>
        <v>0</v>
      </c>
      <c r="G480" s="145"/>
      <c r="H480" s="146" t="s">
        <v>79</v>
      </c>
      <c r="I480" s="141"/>
    </row>
    <row r="481" spans="1:9" s="14" customFormat="1" ht="27" customHeight="1" thickBot="1" x14ac:dyDescent="0.35">
      <c r="A481" s="141"/>
      <c r="B481" s="141"/>
      <c r="C481" s="142" t="str">
        <f t="shared" si="14"/>
        <v>zzz - zu ergänzen</v>
      </c>
      <c r="D481" s="143"/>
      <c r="E481" s="143"/>
      <c r="F481" s="144">
        <f t="shared" si="15"/>
        <v>0</v>
      </c>
      <c r="G481" s="145"/>
      <c r="H481" s="146" t="s">
        <v>79</v>
      </c>
      <c r="I481" s="141"/>
    </row>
    <row r="482" spans="1:9" s="14" customFormat="1" ht="27" customHeight="1" thickBot="1" x14ac:dyDescent="0.35">
      <c r="A482" s="141"/>
      <c r="B482" s="141"/>
      <c r="C482" s="142" t="str">
        <f t="shared" si="14"/>
        <v>zzz - zu ergänzen</v>
      </c>
      <c r="D482" s="143"/>
      <c r="E482" s="143"/>
      <c r="F482" s="144">
        <f t="shared" si="15"/>
        <v>0</v>
      </c>
      <c r="G482" s="145"/>
      <c r="H482" s="146" t="s">
        <v>79</v>
      </c>
      <c r="I482" s="141"/>
    </row>
    <row r="483" spans="1:9" s="14" customFormat="1" ht="27" customHeight="1" thickBot="1" x14ac:dyDescent="0.35">
      <c r="A483" s="141"/>
      <c r="B483" s="141"/>
      <c r="C483" s="142" t="str">
        <f t="shared" si="14"/>
        <v>zzz - zu ergänzen</v>
      </c>
      <c r="D483" s="143"/>
      <c r="E483" s="143"/>
      <c r="F483" s="144">
        <f t="shared" si="15"/>
        <v>0</v>
      </c>
      <c r="G483" s="145"/>
      <c r="H483" s="146" t="s">
        <v>79</v>
      </c>
      <c r="I483" s="141"/>
    </row>
    <row r="484" spans="1:9" s="14" customFormat="1" ht="27" customHeight="1" thickBot="1" x14ac:dyDescent="0.35">
      <c r="A484" s="141"/>
      <c r="B484" s="141"/>
      <c r="C484" s="142" t="str">
        <f t="shared" si="14"/>
        <v>zzz - zu ergänzen</v>
      </c>
      <c r="D484" s="143"/>
      <c r="E484" s="143"/>
      <c r="F484" s="144">
        <f t="shared" si="15"/>
        <v>0</v>
      </c>
      <c r="G484" s="145"/>
      <c r="H484" s="146" t="s">
        <v>79</v>
      </c>
      <c r="I484" s="141"/>
    </row>
    <row r="485" spans="1:9" s="14" customFormat="1" ht="27" customHeight="1" thickBot="1" x14ac:dyDescent="0.35">
      <c r="A485" s="141"/>
      <c r="B485" s="141"/>
      <c r="C485" s="142" t="str">
        <f t="shared" si="14"/>
        <v>zzz - zu ergänzen</v>
      </c>
      <c r="D485" s="143"/>
      <c r="E485" s="143"/>
      <c r="F485" s="144">
        <f t="shared" si="15"/>
        <v>0</v>
      </c>
      <c r="G485" s="145"/>
      <c r="H485" s="146" t="s">
        <v>79</v>
      </c>
      <c r="I485" s="141"/>
    </row>
    <row r="486" spans="1:9" s="14" customFormat="1" ht="27" customHeight="1" thickBot="1" x14ac:dyDescent="0.35">
      <c r="A486" s="141"/>
      <c r="B486" s="141"/>
      <c r="C486" s="142" t="str">
        <f t="shared" si="14"/>
        <v>zzz - zu ergänzen</v>
      </c>
      <c r="D486" s="143"/>
      <c r="E486" s="143"/>
      <c r="F486" s="144">
        <f t="shared" si="15"/>
        <v>0</v>
      </c>
      <c r="G486" s="145"/>
      <c r="H486" s="146" t="s">
        <v>79</v>
      </c>
      <c r="I486" s="141"/>
    </row>
    <row r="487" spans="1:9" s="14" customFormat="1" ht="27" customHeight="1" thickBot="1" x14ac:dyDescent="0.35">
      <c r="A487" s="141"/>
      <c r="B487" s="141"/>
      <c r="C487" s="142" t="str">
        <f t="shared" si="14"/>
        <v>zzz - zu ergänzen</v>
      </c>
      <c r="D487" s="143"/>
      <c r="E487" s="143"/>
      <c r="F487" s="144">
        <f t="shared" si="15"/>
        <v>0</v>
      </c>
      <c r="G487" s="145"/>
      <c r="H487" s="146" t="s">
        <v>79</v>
      </c>
      <c r="I487" s="141"/>
    </row>
    <row r="488" spans="1:9" s="14" customFormat="1" ht="27" customHeight="1" thickBot="1" x14ac:dyDescent="0.35">
      <c r="A488" s="141"/>
      <c r="B488" s="141"/>
      <c r="C488" s="142" t="str">
        <f t="shared" si="14"/>
        <v>zzz - zu ergänzen</v>
      </c>
      <c r="D488" s="143"/>
      <c r="E488" s="143"/>
      <c r="F488" s="144">
        <f t="shared" si="15"/>
        <v>0</v>
      </c>
      <c r="G488" s="145"/>
      <c r="H488" s="146" t="s">
        <v>79</v>
      </c>
      <c r="I488" s="141"/>
    </row>
    <row r="489" spans="1:9" s="14" customFormat="1" ht="27" customHeight="1" thickBot="1" x14ac:dyDescent="0.35">
      <c r="A489" s="141"/>
      <c r="B489" s="141"/>
      <c r="C489" s="142" t="str">
        <f t="shared" si="14"/>
        <v>zzz - zu ergänzen</v>
      </c>
      <c r="D489" s="143"/>
      <c r="E489" s="143"/>
      <c r="F489" s="144">
        <f t="shared" si="15"/>
        <v>0</v>
      </c>
      <c r="G489" s="145"/>
      <c r="H489" s="146" t="s">
        <v>79</v>
      </c>
      <c r="I489" s="141"/>
    </row>
    <row r="490" spans="1:9" s="14" customFormat="1" ht="27" customHeight="1" thickBot="1" x14ac:dyDescent="0.35">
      <c r="A490" s="141"/>
      <c r="B490" s="141"/>
      <c r="C490" s="142" t="str">
        <f t="shared" si="14"/>
        <v>zzz - zu ergänzen</v>
      </c>
      <c r="D490" s="143"/>
      <c r="E490" s="143"/>
      <c r="F490" s="144">
        <f t="shared" si="15"/>
        <v>0</v>
      </c>
      <c r="G490" s="145"/>
      <c r="H490" s="146" t="s">
        <v>79</v>
      </c>
      <c r="I490" s="141"/>
    </row>
    <row r="491" spans="1:9" s="14" customFormat="1" ht="27" customHeight="1" thickBot="1" x14ac:dyDescent="0.35">
      <c r="A491" s="141"/>
      <c r="B491" s="141"/>
      <c r="C491" s="142" t="str">
        <f t="shared" si="14"/>
        <v>zzz - zu ergänzen</v>
      </c>
      <c r="D491" s="143"/>
      <c r="E491" s="143"/>
      <c r="F491" s="144">
        <f t="shared" si="15"/>
        <v>0</v>
      </c>
      <c r="G491" s="145"/>
      <c r="H491" s="146" t="s">
        <v>79</v>
      </c>
      <c r="I491" s="141"/>
    </row>
    <row r="492" spans="1:9" s="14" customFormat="1" ht="27" customHeight="1" thickBot="1" x14ac:dyDescent="0.35">
      <c r="A492" s="141"/>
      <c r="B492" s="141"/>
      <c r="C492" s="142" t="str">
        <f t="shared" si="14"/>
        <v>zzz - zu ergänzen</v>
      </c>
      <c r="D492" s="143"/>
      <c r="E492" s="143"/>
      <c r="F492" s="144">
        <f t="shared" si="15"/>
        <v>0</v>
      </c>
      <c r="G492" s="145"/>
      <c r="H492" s="146" t="s">
        <v>79</v>
      </c>
      <c r="I492" s="141"/>
    </row>
    <row r="493" spans="1:9" s="14" customFormat="1" ht="27" customHeight="1" thickBot="1" x14ac:dyDescent="0.35">
      <c r="A493" s="141"/>
      <c r="B493" s="141"/>
      <c r="C493" s="142" t="str">
        <f t="shared" si="14"/>
        <v>zzz - zu ergänzen</v>
      </c>
      <c r="D493" s="143"/>
      <c r="E493" s="143"/>
      <c r="F493" s="144">
        <f t="shared" si="15"/>
        <v>0</v>
      </c>
      <c r="G493" s="145"/>
      <c r="H493" s="146" t="s">
        <v>79</v>
      </c>
      <c r="I493" s="141"/>
    </row>
    <row r="494" spans="1:9" s="14" customFormat="1" ht="27" customHeight="1" thickBot="1" x14ac:dyDescent="0.35">
      <c r="A494" s="141"/>
      <c r="B494" s="141"/>
      <c r="C494" s="142" t="str">
        <f t="shared" si="14"/>
        <v>zzz - zu ergänzen</v>
      </c>
      <c r="D494" s="143"/>
      <c r="E494" s="143"/>
      <c r="F494" s="144">
        <f t="shared" si="15"/>
        <v>0</v>
      </c>
      <c r="G494" s="145"/>
      <c r="H494" s="146" t="s">
        <v>79</v>
      </c>
      <c r="I494" s="141"/>
    </row>
    <row r="495" spans="1:9" s="14" customFormat="1" ht="27" customHeight="1" thickBot="1" x14ac:dyDescent="0.35">
      <c r="A495" s="141"/>
      <c r="B495" s="141"/>
      <c r="C495" s="142" t="str">
        <f t="shared" si="14"/>
        <v>zzz - zu ergänzen</v>
      </c>
      <c r="D495" s="143"/>
      <c r="E495" s="143"/>
      <c r="F495" s="144">
        <f t="shared" si="15"/>
        <v>0</v>
      </c>
      <c r="G495" s="145"/>
      <c r="H495" s="146" t="s">
        <v>79</v>
      </c>
      <c r="I495" s="141"/>
    </row>
    <row r="496" spans="1:9" s="14" customFormat="1" ht="27" customHeight="1" thickBot="1" x14ac:dyDescent="0.35">
      <c r="A496" s="141"/>
      <c r="B496" s="141"/>
      <c r="C496" s="142" t="str">
        <f t="shared" si="14"/>
        <v>zzz - zu ergänzen</v>
      </c>
      <c r="D496" s="143"/>
      <c r="E496" s="143"/>
      <c r="F496" s="144">
        <f t="shared" si="15"/>
        <v>0</v>
      </c>
      <c r="G496" s="145"/>
      <c r="H496" s="146" t="s">
        <v>79</v>
      </c>
      <c r="I496" s="141"/>
    </row>
    <row r="497" spans="1:9" s="14" customFormat="1" ht="27" customHeight="1" thickBot="1" x14ac:dyDescent="0.35">
      <c r="A497" s="141"/>
      <c r="B497" s="141"/>
      <c r="C497" s="142" t="str">
        <f t="shared" si="14"/>
        <v>zzz - zu ergänzen</v>
      </c>
      <c r="D497" s="143"/>
      <c r="E497" s="143"/>
      <c r="F497" s="144">
        <f t="shared" si="15"/>
        <v>0</v>
      </c>
      <c r="G497" s="145"/>
      <c r="H497" s="146" t="s">
        <v>79</v>
      </c>
      <c r="I497" s="141"/>
    </row>
    <row r="498" spans="1:9" s="14" customFormat="1" ht="27" customHeight="1" thickBot="1" x14ac:dyDescent="0.35">
      <c r="A498" s="141"/>
      <c r="B498" s="141"/>
      <c r="C498" s="142" t="str">
        <f t="shared" si="14"/>
        <v>zzz - zu ergänzen</v>
      </c>
      <c r="D498" s="143"/>
      <c r="E498" s="143"/>
      <c r="F498" s="144">
        <f t="shared" si="15"/>
        <v>0</v>
      </c>
      <c r="G498" s="145"/>
      <c r="H498" s="146" t="s">
        <v>79</v>
      </c>
      <c r="I498" s="141"/>
    </row>
    <row r="499" spans="1:9" s="14" customFormat="1" ht="27" customHeight="1" thickBot="1" x14ac:dyDescent="0.35">
      <c r="A499" s="141"/>
      <c r="B499" s="141"/>
      <c r="C499" s="142" t="str">
        <f t="shared" si="14"/>
        <v>zzz - zu ergänzen</v>
      </c>
      <c r="D499" s="143"/>
      <c r="E499" s="143"/>
      <c r="F499" s="144">
        <f t="shared" si="15"/>
        <v>0</v>
      </c>
      <c r="G499" s="145"/>
      <c r="H499" s="146" t="s">
        <v>79</v>
      </c>
      <c r="I499" s="141"/>
    </row>
    <row r="500" spans="1:9" s="14" customFormat="1" ht="27" customHeight="1" x14ac:dyDescent="0.3">
      <c r="A500" s="154"/>
      <c r="B500" s="154"/>
      <c r="C500" s="155" t="str">
        <f t="shared" si="14"/>
        <v>zzz - zu ergänzen</v>
      </c>
      <c r="D500" s="156"/>
      <c r="E500" s="156"/>
      <c r="F500" s="157">
        <f t="shared" si="15"/>
        <v>0</v>
      </c>
      <c r="G500" s="158"/>
      <c r="H500" s="159" t="s">
        <v>79</v>
      </c>
      <c r="I500" s="154"/>
    </row>
    <row r="501" spans="1:9" x14ac:dyDescent="0.25">
      <c r="D501" s="1"/>
      <c r="E501" s="1"/>
      <c r="G501" s="1"/>
    </row>
    <row r="502" spans="1:9" x14ac:dyDescent="0.25">
      <c r="A502" s="129" t="s">
        <v>440</v>
      </c>
      <c r="B502" s="129" t="s">
        <v>440</v>
      </c>
      <c r="C502" s="129" t="s">
        <v>440</v>
      </c>
      <c r="D502" s="129" t="s">
        <v>440</v>
      </c>
      <c r="E502" s="129" t="s">
        <v>440</v>
      </c>
      <c r="F502" s="129" t="s">
        <v>440</v>
      </c>
      <c r="G502" s="129" t="s">
        <v>440</v>
      </c>
      <c r="H502" s="129" t="s">
        <v>440</v>
      </c>
      <c r="I502" s="129" t="s">
        <v>440</v>
      </c>
    </row>
    <row r="504" spans="1:9" ht="73.95" customHeight="1" x14ac:dyDescent="0.25">
      <c r="A504" s="253" t="s">
        <v>536</v>
      </c>
      <c r="B504" s="253"/>
      <c r="C504" s="253"/>
      <c r="D504" s="253"/>
      <c r="E504" s="253"/>
      <c r="F504" s="253"/>
      <c r="G504" s="253"/>
      <c r="H504" s="253"/>
      <c r="I504" s="253"/>
    </row>
  </sheetData>
  <sheetProtection algorithmName="SHA-512" hashValue="X3E0GFw4jXqo9zFUFPbB4U2+eOvT9luSn8MZQMbYv7UOid8Kw6jjy7dMuRSyeV0H5KxXo7ExjFjJTK82twqcrA==" saltValue="mhUcqspWVln0tOeqH2jdqA==" spinCount="100000" sheet="1" objects="1" scenarios="1" selectLockedCells="1" selectUnlockedCells="1"/>
  <autoFilter ref="A3:I500" xr:uid="{D8A8465A-EADD-FF4C-A2A5-97F5C94BD985}">
    <sortState xmlns:xlrd2="http://schemas.microsoft.com/office/spreadsheetml/2017/richdata2" ref="A4:I500">
      <sortCondition ref="C3:C500"/>
    </sortState>
  </autoFilter>
  <sortState xmlns:xlrd2="http://schemas.microsoft.com/office/spreadsheetml/2017/richdata2" ref="A4:H500">
    <sortCondition ref="C4:C500"/>
  </sortState>
  <mergeCells count="2">
    <mergeCell ref="A1:I1"/>
    <mergeCell ref="A504:I504"/>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59C4-E8AD-4648-A0EE-C57E563F5CAB}">
  <sheetPr>
    <tabColor theme="0" tint="-0.249977111117893"/>
  </sheetPr>
  <dimension ref="A1:I504"/>
  <sheetViews>
    <sheetView showGridLines="0" topLeftCell="B1" zoomScale="70" zoomScaleNormal="70" workbookViewId="0">
      <selection sqref="A1:I1"/>
    </sheetView>
  </sheetViews>
  <sheetFormatPr baseColWidth="10" defaultColWidth="11.44140625" defaultRowHeight="13.8" x14ac:dyDescent="0.25"/>
  <cols>
    <col min="1" max="1" width="30.77734375" style="4" customWidth="1"/>
    <col min="2" max="2" width="36.77734375" style="4" customWidth="1"/>
    <col min="3" max="3" width="33.109375" style="1" customWidth="1"/>
    <col min="4" max="5" width="20.77734375" style="4" customWidth="1"/>
    <col min="6" max="6" width="20.77734375" style="1" customWidth="1"/>
    <col min="7" max="7" width="20.77734375" style="4" customWidth="1"/>
    <col min="8" max="8" width="11.44140625" style="5" customWidth="1"/>
    <col min="9" max="9" width="53" style="1" customWidth="1"/>
    <col min="10" max="16384" width="11.44140625" style="1"/>
  </cols>
  <sheetData>
    <row r="1" spans="1:9" s="6" customFormat="1" ht="37.950000000000003" customHeight="1" x14ac:dyDescent="0.5">
      <c r="A1" s="252" t="s">
        <v>556</v>
      </c>
      <c r="B1" s="252"/>
      <c r="C1" s="252"/>
      <c r="D1" s="252"/>
      <c r="E1" s="252"/>
      <c r="F1" s="252"/>
      <c r="G1" s="252"/>
      <c r="H1" s="252"/>
      <c r="I1" s="252"/>
    </row>
    <row r="2" spans="1:9" s="11" customFormat="1" x14ac:dyDescent="0.25">
      <c r="A2" s="7" t="s">
        <v>31</v>
      </c>
      <c r="B2" s="8"/>
      <c r="C2" s="9"/>
      <c r="D2" s="10"/>
      <c r="E2" s="10"/>
      <c r="G2" s="10"/>
      <c r="H2" s="12"/>
    </row>
    <row r="3" spans="1:9" s="13" customFormat="1" ht="52.8" thickBot="1" x14ac:dyDescent="0.35">
      <c r="A3" s="16" t="s">
        <v>559</v>
      </c>
      <c r="B3" s="16" t="s">
        <v>561</v>
      </c>
      <c r="C3" s="16" t="s">
        <v>560</v>
      </c>
      <c r="D3" s="16" t="s">
        <v>419</v>
      </c>
      <c r="E3" s="16" t="s">
        <v>420</v>
      </c>
      <c r="F3" s="16" t="s">
        <v>421</v>
      </c>
      <c r="G3" s="16" t="s">
        <v>32</v>
      </c>
      <c r="H3" s="16" t="s">
        <v>24</v>
      </c>
      <c r="I3" s="16" t="s">
        <v>97</v>
      </c>
    </row>
    <row r="4" spans="1:9" s="14" customFormat="1" ht="28.05" customHeight="1" thickBot="1" x14ac:dyDescent="0.35">
      <c r="A4" s="141" t="s">
        <v>47</v>
      </c>
      <c r="B4" s="141" t="s">
        <v>48</v>
      </c>
      <c r="C4" s="142" t="str">
        <f t="shared" ref="C4:C67" si="0">IF(AND(A4="",B4=""),"zzz - zu ergänzen",IF(A4&lt;&gt;"",A4,B4))</f>
        <v>1-Butanol</v>
      </c>
      <c r="D4" s="143">
        <v>3.2640799999999999</v>
      </c>
      <c r="E4" s="143">
        <v>43234</v>
      </c>
      <c r="F4" s="144">
        <f t="shared" ref="F4:F67" si="1">IF(D4&lt;&gt;"",D4,E4)</f>
        <v>3.2640799999999999</v>
      </c>
      <c r="G4" s="145"/>
      <c r="H4" s="146" t="s">
        <v>79</v>
      </c>
      <c r="I4" s="141"/>
    </row>
    <row r="5" spans="1:9" s="14" customFormat="1" ht="27" customHeight="1" thickBot="1" x14ac:dyDescent="0.35">
      <c r="A5" s="141" t="s">
        <v>37</v>
      </c>
      <c r="B5" s="141" t="s">
        <v>38</v>
      </c>
      <c r="C5" s="142" t="str">
        <f t="shared" si="0"/>
        <v>1,2-Dichlorethan</v>
      </c>
      <c r="D5" s="143">
        <v>0.97430000000000005</v>
      </c>
      <c r="E5" s="143">
        <v>1.71</v>
      </c>
      <c r="F5" s="144">
        <f t="shared" si="1"/>
        <v>0.97430000000000005</v>
      </c>
      <c r="G5" s="147"/>
      <c r="H5" s="146" t="s">
        <v>79</v>
      </c>
      <c r="I5" s="141"/>
    </row>
    <row r="6" spans="1:9" s="14" customFormat="1" ht="27" customHeight="1" thickBot="1" x14ac:dyDescent="0.35">
      <c r="A6" s="141" t="s">
        <v>43</v>
      </c>
      <c r="B6" s="141" t="s">
        <v>44</v>
      </c>
      <c r="C6" s="142" t="str">
        <f t="shared" si="0"/>
        <v>1,3-Butadien</v>
      </c>
      <c r="D6" s="143">
        <v>1.20401</v>
      </c>
      <c r="E6" s="148">
        <v>1.66</v>
      </c>
      <c r="F6" s="144">
        <f t="shared" si="1"/>
        <v>1.20401</v>
      </c>
      <c r="G6" s="145"/>
      <c r="H6" s="146" t="s">
        <v>79</v>
      </c>
      <c r="I6" s="141"/>
    </row>
    <row r="7" spans="1:9" s="14" customFormat="1" ht="27" customHeight="1" thickBot="1" x14ac:dyDescent="0.35">
      <c r="A7" s="141" t="s">
        <v>51</v>
      </c>
      <c r="B7" s="141" t="s">
        <v>52</v>
      </c>
      <c r="C7" s="142" t="str">
        <f t="shared" si="0"/>
        <v>Acetylen</v>
      </c>
      <c r="D7" s="143">
        <v>2.9893200000000002</v>
      </c>
      <c r="E7" s="149">
        <v>2.0299999999999998</v>
      </c>
      <c r="F7" s="144">
        <f t="shared" si="1"/>
        <v>2.9893200000000002</v>
      </c>
      <c r="G7" s="145"/>
      <c r="H7" s="146" t="s">
        <v>79</v>
      </c>
      <c r="I7" s="141"/>
    </row>
    <row r="8" spans="1:9" s="14" customFormat="1" ht="27" customHeight="1" thickBot="1" x14ac:dyDescent="0.35">
      <c r="A8" s="141" t="s">
        <v>55</v>
      </c>
      <c r="B8" s="141"/>
      <c r="C8" s="142" t="str">
        <f t="shared" si="0"/>
        <v>Adipinsäure</v>
      </c>
      <c r="D8" s="143">
        <v>13.20309</v>
      </c>
      <c r="E8" s="143"/>
      <c r="F8" s="144">
        <f t="shared" si="1"/>
        <v>13.20309</v>
      </c>
      <c r="G8" s="147"/>
      <c r="H8" s="146" t="s">
        <v>79</v>
      </c>
      <c r="I8" s="141"/>
    </row>
    <row r="9" spans="1:9" s="14" customFormat="1" ht="27" customHeight="1" thickBot="1" x14ac:dyDescent="0.35">
      <c r="A9" s="141" t="s">
        <v>58</v>
      </c>
      <c r="B9" s="141" t="s">
        <v>58</v>
      </c>
      <c r="C9" s="142" t="str">
        <f t="shared" si="0"/>
        <v>Altpapierstoff</v>
      </c>
      <c r="D9" s="143">
        <v>0.86495999999999995</v>
      </c>
      <c r="E9" s="149">
        <v>0.54600000000000004</v>
      </c>
      <c r="F9" s="144">
        <f t="shared" si="1"/>
        <v>0.86495999999999995</v>
      </c>
      <c r="G9" s="145"/>
      <c r="H9" s="146" t="s">
        <v>79</v>
      </c>
      <c r="I9" s="141"/>
    </row>
    <row r="10" spans="1:9" s="14" customFormat="1" ht="27" customHeight="1" thickBot="1" x14ac:dyDescent="0.35">
      <c r="A10" s="141" t="s">
        <v>61</v>
      </c>
      <c r="B10" s="141" t="s">
        <v>61</v>
      </c>
      <c r="C10" s="142" t="str">
        <f t="shared" si="0"/>
        <v>Aluminium, Gusslegierung</v>
      </c>
      <c r="D10" s="143">
        <v>5.7116800000000003</v>
      </c>
      <c r="E10" s="143">
        <v>5.3979999999999997</v>
      </c>
      <c r="F10" s="144">
        <f t="shared" si="1"/>
        <v>5.7116800000000003</v>
      </c>
      <c r="G10" s="145"/>
      <c r="H10" s="146" t="s">
        <v>79</v>
      </c>
      <c r="I10" s="141"/>
    </row>
    <row r="11" spans="1:9" s="14" customFormat="1" ht="27" customHeight="1" thickBot="1" x14ac:dyDescent="0.35">
      <c r="A11" s="141" t="s">
        <v>63</v>
      </c>
      <c r="B11" s="141" t="s">
        <v>63</v>
      </c>
      <c r="C11" s="142" t="str">
        <f t="shared" si="0"/>
        <v>Aluminium, Knetlegierung</v>
      </c>
      <c r="D11" s="143">
        <v>13.922689999999999</v>
      </c>
      <c r="E11" s="148">
        <v>8.48</v>
      </c>
      <c r="F11" s="144">
        <f t="shared" si="1"/>
        <v>13.922689999999999</v>
      </c>
      <c r="G11" s="145"/>
      <c r="H11" s="146" t="s">
        <v>79</v>
      </c>
      <c r="I11" s="141"/>
    </row>
    <row r="12" spans="1:9" s="14" customFormat="1" ht="27" customHeight="1" thickBot="1" x14ac:dyDescent="0.35">
      <c r="A12" s="141" t="s">
        <v>65</v>
      </c>
      <c r="B12" s="141" t="s">
        <v>66</v>
      </c>
      <c r="C12" s="142" t="str">
        <f t="shared" si="0"/>
        <v>Aluminium, primär</v>
      </c>
      <c r="D12" s="143">
        <v>10.00511</v>
      </c>
      <c r="E12" s="143">
        <v>12</v>
      </c>
      <c r="F12" s="144">
        <f t="shared" si="1"/>
        <v>10.00511</v>
      </c>
      <c r="G12" s="147"/>
      <c r="H12" s="146" t="s">
        <v>79</v>
      </c>
      <c r="I12" s="141"/>
    </row>
    <row r="13" spans="1:9" s="14" customFormat="1" ht="27" customHeight="1" thickBot="1" x14ac:dyDescent="0.35">
      <c r="A13" s="141" t="s">
        <v>68</v>
      </c>
      <c r="B13" s="141" t="s">
        <v>68</v>
      </c>
      <c r="C13" s="142" t="str">
        <f t="shared" si="0"/>
        <v>Aluminium, sekundär</v>
      </c>
      <c r="D13" s="143">
        <v>0.51729999999999998</v>
      </c>
      <c r="E13" s="143">
        <v>1.036</v>
      </c>
      <c r="F13" s="144">
        <f t="shared" si="1"/>
        <v>0.51729999999999998</v>
      </c>
      <c r="G13" s="145"/>
      <c r="H13" s="146" t="s">
        <v>79</v>
      </c>
      <c r="I13" s="141"/>
    </row>
    <row r="14" spans="1:9" s="14" customFormat="1" ht="27" customHeight="1" thickBot="1" x14ac:dyDescent="0.35">
      <c r="A14" s="141" t="s">
        <v>70</v>
      </c>
      <c r="B14" s="141"/>
      <c r="C14" s="142" t="str">
        <f t="shared" si="0"/>
        <v>Aluminiumblech, primär</v>
      </c>
      <c r="D14" s="143">
        <v>10.65306</v>
      </c>
      <c r="E14" s="143"/>
      <c r="F14" s="144">
        <f t="shared" si="1"/>
        <v>10.65306</v>
      </c>
      <c r="G14" s="145"/>
      <c r="H14" s="146" t="s">
        <v>79</v>
      </c>
      <c r="I14" s="141"/>
    </row>
    <row r="15" spans="1:9" s="14" customFormat="1" ht="27" customHeight="1" thickBot="1" x14ac:dyDescent="0.35">
      <c r="A15" s="141" t="s">
        <v>72</v>
      </c>
      <c r="B15" s="141"/>
      <c r="C15" s="142" t="str">
        <f t="shared" si="0"/>
        <v>Aluminiumblech, sekundär</v>
      </c>
      <c r="D15" s="143">
        <v>1.1652499999999999</v>
      </c>
      <c r="E15" s="143"/>
      <c r="F15" s="144">
        <f t="shared" si="1"/>
        <v>1.1652499999999999</v>
      </c>
      <c r="G15" s="145"/>
      <c r="H15" s="146" t="s">
        <v>79</v>
      </c>
      <c r="I15" s="141"/>
    </row>
    <row r="16" spans="1:9" s="14" customFormat="1" ht="27" customHeight="1" thickBot="1" x14ac:dyDescent="0.35">
      <c r="A16" s="141" t="s">
        <v>74</v>
      </c>
      <c r="B16" s="141"/>
      <c r="C16" s="142" t="str">
        <f t="shared" si="0"/>
        <v>Alumiumhydroxid</v>
      </c>
      <c r="D16" s="143">
        <v>1.0118400000000001</v>
      </c>
      <c r="E16" s="143"/>
      <c r="F16" s="144">
        <f t="shared" si="1"/>
        <v>1.0118400000000001</v>
      </c>
      <c r="G16" s="147"/>
      <c r="H16" s="146" t="s">
        <v>79</v>
      </c>
      <c r="I16" s="141"/>
    </row>
    <row r="17" spans="1:9" s="14" customFormat="1" ht="27" customHeight="1" thickBot="1" x14ac:dyDescent="0.35">
      <c r="A17" s="141" t="s">
        <v>76</v>
      </c>
      <c r="B17" s="141"/>
      <c r="C17" s="142" t="str">
        <f t="shared" si="0"/>
        <v>Ameisensäure</v>
      </c>
      <c r="D17" s="143">
        <v>2.2922099999999999</v>
      </c>
      <c r="E17" s="148"/>
      <c r="F17" s="144">
        <f t="shared" si="1"/>
        <v>2.2922099999999999</v>
      </c>
      <c r="G17" s="145"/>
      <c r="H17" s="146" t="s">
        <v>79</v>
      </c>
      <c r="I17" s="141"/>
    </row>
    <row r="18" spans="1:9" s="14" customFormat="1" ht="27" customHeight="1" thickBot="1" x14ac:dyDescent="0.35">
      <c r="A18" s="141" t="s">
        <v>77</v>
      </c>
      <c r="B18" s="141" t="s">
        <v>78</v>
      </c>
      <c r="C18" s="142" t="str">
        <f t="shared" si="0"/>
        <v>Amin (Trimethylamin)</v>
      </c>
      <c r="D18" s="143">
        <v>2.3679800000000002</v>
      </c>
      <c r="E18" s="143">
        <v>2.3610000000000002</v>
      </c>
      <c r="F18" s="144">
        <f t="shared" si="1"/>
        <v>2.3679800000000002</v>
      </c>
      <c r="G18" s="145"/>
      <c r="H18" s="146" t="s">
        <v>79</v>
      </c>
      <c r="I18" s="141"/>
    </row>
    <row r="19" spans="1:9" s="14" customFormat="1" ht="27" customHeight="1" thickBot="1" x14ac:dyDescent="0.35">
      <c r="A19" s="141"/>
      <c r="B19" s="141" t="s">
        <v>504</v>
      </c>
      <c r="C19" s="142" t="str">
        <f t="shared" si="0"/>
        <v>Ammonia</v>
      </c>
      <c r="D19" s="143"/>
      <c r="E19" s="143">
        <v>2.3925749999999999</v>
      </c>
      <c r="F19" s="144">
        <f t="shared" si="1"/>
        <v>2.3925749999999999</v>
      </c>
      <c r="G19" s="145"/>
      <c r="H19" s="146" t="s">
        <v>79</v>
      </c>
      <c r="I19" s="141"/>
    </row>
    <row r="20" spans="1:9" s="14" customFormat="1" ht="27" customHeight="1" thickBot="1" x14ac:dyDescent="0.35">
      <c r="A20" s="141" t="s">
        <v>80</v>
      </c>
      <c r="B20" s="141" t="s">
        <v>80</v>
      </c>
      <c r="C20" s="142" t="str">
        <f t="shared" si="0"/>
        <v>Ammoniak</v>
      </c>
      <c r="D20" s="143">
        <v>2.7295500000000001</v>
      </c>
      <c r="E20" s="143">
        <v>2.0169999999999999</v>
      </c>
      <c r="F20" s="144">
        <f t="shared" si="1"/>
        <v>2.7295500000000001</v>
      </c>
      <c r="G20" s="145"/>
      <c r="H20" s="146" t="s">
        <v>79</v>
      </c>
      <c r="I20" s="141"/>
    </row>
    <row r="21" spans="1:9" s="14" customFormat="1" ht="27" customHeight="1" thickBot="1" x14ac:dyDescent="0.35">
      <c r="A21" s="141" t="s">
        <v>81</v>
      </c>
      <c r="B21" s="141"/>
      <c r="C21" s="142" t="str">
        <f t="shared" si="0"/>
        <v>Anilin</v>
      </c>
      <c r="D21" s="143">
        <v>3.3543699999999999</v>
      </c>
      <c r="E21" s="143"/>
      <c r="F21" s="144">
        <f t="shared" si="1"/>
        <v>3.3543699999999999</v>
      </c>
      <c r="G21" s="147"/>
      <c r="H21" s="146" t="s">
        <v>79</v>
      </c>
      <c r="I21" s="141"/>
    </row>
    <row r="22" spans="1:9" s="14" customFormat="1" ht="27" customHeight="1" thickBot="1" x14ac:dyDescent="0.35">
      <c r="A22" s="141" t="s">
        <v>82</v>
      </c>
      <c r="B22" s="141"/>
      <c r="C22" s="142" t="str">
        <f t="shared" si="0"/>
        <v>Antimon</v>
      </c>
      <c r="D22" s="143">
        <v>8.5151900000000005</v>
      </c>
      <c r="E22" s="143"/>
      <c r="F22" s="144">
        <f t="shared" si="1"/>
        <v>8.5151900000000005</v>
      </c>
      <c r="G22" s="145"/>
      <c r="H22" s="146" t="s">
        <v>79</v>
      </c>
      <c r="I22" s="141"/>
    </row>
    <row r="23" spans="1:9" s="14" customFormat="1" ht="27" customHeight="1" thickBot="1" x14ac:dyDescent="0.35">
      <c r="A23" s="141" t="s">
        <v>83</v>
      </c>
      <c r="B23" s="141" t="s">
        <v>84</v>
      </c>
      <c r="C23" s="142" t="str">
        <f t="shared" si="0"/>
        <v>Argon, Prozessgas</v>
      </c>
      <c r="D23" s="143">
        <v>1.37303</v>
      </c>
      <c r="E23" s="143">
        <v>7.0199999999999999E-2</v>
      </c>
      <c r="F23" s="144">
        <f t="shared" si="1"/>
        <v>1.37303</v>
      </c>
      <c r="G23" s="145"/>
      <c r="H23" s="146" t="s">
        <v>79</v>
      </c>
      <c r="I23" s="141"/>
    </row>
    <row r="24" spans="1:9" s="14" customFormat="1" ht="27" customHeight="1" thickBot="1" x14ac:dyDescent="0.35">
      <c r="A24" s="141"/>
      <c r="B24" s="141" t="s">
        <v>86</v>
      </c>
      <c r="C24" s="142" t="str">
        <f t="shared" si="0"/>
        <v>Asphalt</v>
      </c>
      <c r="D24" s="143"/>
      <c r="E24" s="143">
        <v>0.19700000000000001</v>
      </c>
      <c r="F24" s="144">
        <f t="shared" si="1"/>
        <v>0.19700000000000001</v>
      </c>
      <c r="G24" s="145"/>
      <c r="H24" s="146" t="s">
        <v>79</v>
      </c>
      <c r="I24" s="141"/>
    </row>
    <row r="25" spans="1:9" s="14" customFormat="1" ht="27" customHeight="1" thickBot="1" x14ac:dyDescent="0.35">
      <c r="A25" s="141"/>
      <c r="B25" s="141" t="s">
        <v>87</v>
      </c>
      <c r="C25" s="142" t="str">
        <f t="shared" si="0"/>
        <v>Aufbereitung Tonerde-DE-2020</v>
      </c>
      <c r="D25" s="143"/>
      <c r="E25" s="143">
        <v>1.1599999999999999</v>
      </c>
      <c r="F25" s="144">
        <f t="shared" si="1"/>
        <v>1.1599999999999999</v>
      </c>
      <c r="G25" s="145"/>
      <c r="H25" s="146" t="s">
        <v>79</v>
      </c>
      <c r="I25" s="141"/>
    </row>
    <row r="26" spans="1:9" s="14" customFormat="1" ht="27" customHeight="1" thickBot="1" x14ac:dyDescent="0.35">
      <c r="A26" s="141" t="s">
        <v>88</v>
      </c>
      <c r="B26" s="141" t="s">
        <v>88</v>
      </c>
      <c r="C26" s="142" t="str">
        <f t="shared" si="0"/>
        <v>Barit (Schwerspat)</v>
      </c>
      <c r="D26" s="143">
        <v>9.6299999999999997E-2</v>
      </c>
      <c r="E26" s="143">
        <v>0.182</v>
      </c>
      <c r="F26" s="144">
        <f t="shared" si="1"/>
        <v>9.6299999999999997E-2</v>
      </c>
      <c r="G26" s="147"/>
      <c r="H26" s="146" t="s">
        <v>79</v>
      </c>
      <c r="I26" s="141"/>
    </row>
    <row r="27" spans="1:9" s="14" customFormat="1" ht="27" customHeight="1" thickBot="1" x14ac:dyDescent="0.35">
      <c r="A27" s="141" t="s">
        <v>89</v>
      </c>
      <c r="B27" s="141" t="s">
        <v>89</v>
      </c>
      <c r="C27" s="142" t="str">
        <f t="shared" si="0"/>
        <v>Bariumkarbonat</v>
      </c>
      <c r="D27" s="143">
        <v>1.15126</v>
      </c>
      <c r="E27" s="143">
        <v>1.1100000000000001</v>
      </c>
      <c r="F27" s="144">
        <f t="shared" si="1"/>
        <v>1.15126</v>
      </c>
      <c r="G27" s="145"/>
      <c r="H27" s="146" t="s">
        <v>79</v>
      </c>
      <c r="I27" s="141"/>
    </row>
    <row r="28" spans="1:9" s="14" customFormat="1" ht="27" customHeight="1" thickBot="1" x14ac:dyDescent="0.35">
      <c r="A28" s="141" t="s">
        <v>90</v>
      </c>
      <c r="B28" s="141" t="s">
        <v>90</v>
      </c>
      <c r="C28" s="142" t="str">
        <f t="shared" si="0"/>
        <v>Baumwollgewebe</v>
      </c>
      <c r="D28" s="143">
        <v>11.10055</v>
      </c>
      <c r="E28" s="143">
        <v>26</v>
      </c>
      <c r="F28" s="144">
        <f t="shared" si="1"/>
        <v>11.10055</v>
      </c>
      <c r="G28" s="145"/>
      <c r="H28" s="146" t="s">
        <v>79</v>
      </c>
      <c r="I28" s="141"/>
    </row>
    <row r="29" spans="1:9" s="14" customFormat="1" ht="27" customHeight="1" thickBot="1" x14ac:dyDescent="0.35">
      <c r="A29" s="141" t="s">
        <v>91</v>
      </c>
      <c r="B29" s="141" t="s">
        <v>91</v>
      </c>
      <c r="C29" s="142" t="str">
        <f t="shared" si="0"/>
        <v>Bauxit</v>
      </c>
      <c r="D29" s="143">
        <v>2.6849999999999999E-2</v>
      </c>
      <c r="E29" s="143">
        <v>7.4700000000000001E-3</v>
      </c>
      <c r="F29" s="144">
        <f t="shared" si="1"/>
        <v>2.6849999999999999E-2</v>
      </c>
      <c r="G29" s="145"/>
      <c r="H29" s="146" t="s">
        <v>79</v>
      </c>
      <c r="I29" s="141"/>
    </row>
    <row r="30" spans="1:9" s="14" customFormat="1" ht="27" customHeight="1" thickBot="1" x14ac:dyDescent="0.35">
      <c r="A30" s="141" t="s">
        <v>92</v>
      </c>
      <c r="B30" s="141" t="s">
        <v>92</v>
      </c>
      <c r="C30" s="142" t="str">
        <f t="shared" si="0"/>
        <v>Bentonit</v>
      </c>
      <c r="D30" s="143">
        <v>4.7219999999999998E-2</v>
      </c>
      <c r="E30" s="143">
        <v>2.52E-2</v>
      </c>
      <c r="F30" s="144">
        <f t="shared" si="1"/>
        <v>4.7219999999999998E-2</v>
      </c>
      <c r="G30" s="145"/>
      <c r="H30" s="146" t="s">
        <v>79</v>
      </c>
      <c r="I30" s="141"/>
    </row>
    <row r="31" spans="1:9" s="14" customFormat="1" ht="27" customHeight="1" thickBot="1" x14ac:dyDescent="0.35">
      <c r="A31" s="141"/>
      <c r="B31" s="141" t="s">
        <v>93</v>
      </c>
      <c r="C31" s="142" t="str">
        <f t="shared" si="0"/>
        <v>benzene</v>
      </c>
      <c r="D31" s="143"/>
      <c r="E31" s="143">
        <v>1.763647</v>
      </c>
      <c r="F31" s="144">
        <f t="shared" si="1"/>
        <v>1.763647</v>
      </c>
      <c r="G31" s="147"/>
      <c r="H31" s="146" t="s">
        <v>79</v>
      </c>
      <c r="I31" s="141"/>
    </row>
    <row r="32" spans="1:9" s="14" customFormat="1" ht="27" customHeight="1" thickBot="1" x14ac:dyDescent="0.35">
      <c r="A32" s="141" t="s">
        <v>94</v>
      </c>
      <c r="B32" s="141" t="s">
        <v>95</v>
      </c>
      <c r="C32" s="142" t="str">
        <f t="shared" si="0"/>
        <v>Benzol</v>
      </c>
      <c r="D32" s="143">
        <v>1.95207</v>
      </c>
      <c r="E32" s="143">
        <v>2.0299999999999998</v>
      </c>
      <c r="F32" s="144">
        <f t="shared" si="1"/>
        <v>1.95207</v>
      </c>
      <c r="G32" s="145"/>
      <c r="H32" s="146" t="s">
        <v>79</v>
      </c>
      <c r="I32" s="141"/>
    </row>
    <row r="33" spans="1:9" s="14" customFormat="1" ht="27" customHeight="1" thickBot="1" x14ac:dyDescent="0.35">
      <c r="A33" s="141" t="s">
        <v>98</v>
      </c>
      <c r="B33" s="141" t="s">
        <v>98</v>
      </c>
      <c r="C33" s="142" t="str">
        <f t="shared" si="0"/>
        <v>Beton</v>
      </c>
      <c r="D33" s="143">
        <v>6.1210000000000001E-2</v>
      </c>
      <c r="E33" s="150" t="s">
        <v>99</v>
      </c>
      <c r="F33" s="144">
        <f t="shared" si="1"/>
        <v>6.1210000000000001E-2</v>
      </c>
      <c r="G33" s="145"/>
      <c r="H33" s="146" t="s">
        <v>79</v>
      </c>
      <c r="I33" s="141"/>
    </row>
    <row r="34" spans="1:9" s="14" customFormat="1" ht="27" customHeight="1" thickBot="1" x14ac:dyDescent="0.35">
      <c r="A34" s="141" t="s">
        <v>101</v>
      </c>
      <c r="B34" s="141" t="s">
        <v>101</v>
      </c>
      <c r="C34" s="142" t="str">
        <f t="shared" si="0"/>
        <v>Bimsstein</v>
      </c>
      <c r="D34" s="143">
        <v>8.2299999999999995E-3</v>
      </c>
      <c r="E34" s="148">
        <v>6.2299999999999996E-4</v>
      </c>
      <c r="F34" s="144">
        <f t="shared" si="1"/>
        <v>8.2299999999999995E-3</v>
      </c>
      <c r="G34" s="145"/>
      <c r="H34" s="146" t="s">
        <v>79</v>
      </c>
      <c r="I34" s="141"/>
    </row>
    <row r="35" spans="1:9" s="14" customFormat="1" ht="27" customHeight="1" thickBot="1" x14ac:dyDescent="0.35">
      <c r="A35" s="141" t="s">
        <v>102</v>
      </c>
      <c r="B35" s="141" t="s">
        <v>102</v>
      </c>
      <c r="C35" s="142" t="str">
        <f t="shared" si="0"/>
        <v>Bitumen</v>
      </c>
      <c r="D35" s="143">
        <v>0.32513999999999998</v>
      </c>
      <c r="E35" s="143">
        <v>0.36099999999999999</v>
      </c>
      <c r="F35" s="144">
        <f t="shared" si="1"/>
        <v>0.32513999999999998</v>
      </c>
      <c r="G35" s="147"/>
      <c r="H35" s="146" t="s">
        <v>79</v>
      </c>
      <c r="I35" s="141"/>
    </row>
    <row r="36" spans="1:9" s="14" customFormat="1" ht="27" customHeight="1" thickBot="1" x14ac:dyDescent="0.35">
      <c r="A36" s="141" t="s">
        <v>103</v>
      </c>
      <c r="B36" s="141" t="s">
        <v>103</v>
      </c>
      <c r="C36" s="142" t="str">
        <f t="shared" si="0"/>
        <v>Blei</v>
      </c>
      <c r="D36" s="143">
        <v>1.3627499999999999</v>
      </c>
      <c r="E36" s="148">
        <v>2.0539999999999998</v>
      </c>
      <c r="F36" s="144">
        <f t="shared" si="1"/>
        <v>1.3627499999999999</v>
      </c>
      <c r="G36" s="145"/>
      <c r="H36" s="146" t="s">
        <v>79</v>
      </c>
      <c r="I36" s="141"/>
    </row>
    <row r="37" spans="1:9" s="14" customFormat="1" ht="27" customHeight="1" thickBot="1" x14ac:dyDescent="0.35">
      <c r="A37" s="141" t="s">
        <v>104</v>
      </c>
      <c r="B37" s="141" t="s">
        <v>105</v>
      </c>
      <c r="C37" s="142" t="str">
        <f t="shared" si="0"/>
        <v>Blei, sekundär</v>
      </c>
      <c r="D37" s="143">
        <v>0.50148000000000004</v>
      </c>
      <c r="E37" s="143">
        <v>8.7800000000000003E-2</v>
      </c>
      <c r="F37" s="144">
        <f t="shared" si="1"/>
        <v>0.50148000000000004</v>
      </c>
      <c r="G37" s="145"/>
      <c r="H37" s="146" t="s">
        <v>79</v>
      </c>
      <c r="I37" s="141"/>
    </row>
    <row r="38" spans="1:9" s="14" customFormat="1" ht="27" customHeight="1" thickBot="1" x14ac:dyDescent="0.35">
      <c r="A38" s="141" t="s">
        <v>106</v>
      </c>
      <c r="B38" s="141" t="s">
        <v>106</v>
      </c>
      <c r="C38" s="142" t="str">
        <f t="shared" si="0"/>
        <v>Borate</v>
      </c>
      <c r="D38" s="143">
        <v>1.5157400000000001</v>
      </c>
      <c r="E38" s="143">
        <v>1.6140000000000001</v>
      </c>
      <c r="F38" s="144">
        <f t="shared" si="1"/>
        <v>1.5157400000000001</v>
      </c>
      <c r="G38" s="145"/>
      <c r="H38" s="146" t="s">
        <v>79</v>
      </c>
      <c r="I38" s="141"/>
    </row>
    <row r="39" spans="1:9" s="14" customFormat="1" ht="27" customHeight="1" thickBot="1" x14ac:dyDescent="0.35">
      <c r="A39" s="141" t="s">
        <v>107</v>
      </c>
      <c r="B39" s="141"/>
      <c r="C39" s="142" t="str">
        <f t="shared" si="0"/>
        <v>Borsäure</v>
      </c>
      <c r="D39" s="143">
        <v>0.98451999999999995</v>
      </c>
      <c r="E39" s="143"/>
      <c r="F39" s="144">
        <f t="shared" si="1"/>
        <v>0.98451999999999995</v>
      </c>
      <c r="G39" s="147"/>
      <c r="H39" s="146" t="s">
        <v>79</v>
      </c>
      <c r="I39" s="141"/>
    </row>
    <row r="40" spans="1:9" s="14" customFormat="1" ht="27" customHeight="1" thickBot="1" x14ac:dyDescent="0.35">
      <c r="A40" s="141" t="s">
        <v>108</v>
      </c>
      <c r="B40" s="141" t="s">
        <v>109</v>
      </c>
      <c r="C40" s="142" t="str">
        <f t="shared" si="0"/>
        <v>Bronze</v>
      </c>
      <c r="D40" s="143">
        <v>7.02989</v>
      </c>
      <c r="E40" s="143">
        <v>1.78</v>
      </c>
      <c r="F40" s="144">
        <f t="shared" si="1"/>
        <v>7.02989</v>
      </c>
      <c r="G40" s="145"/>
      <c r="H40" s="146" t="s">
        <v>79</v>
      </c>
      <c r="I40" s="141"/>
    </row>
    <row r="41" spans="1:9" s="14" customFormat="1" ht="27" customHeight="1" thickBot="1" x14ac:dyDescent="0.35">
      <c r="A41" s="141" t="s">
        <v>110</v>
      </c>
      <c r="B41" s="141" t="s">
        <v>111</v>
      </c>
      <c r="C41" s="142" t="str">
        <f t="shared" si="0"/>
        <v>Butene</v>
      </c>
      <c r="D41" s="143">
        <v>1.6162099999999999</v>
      </c>
      <c r="E41" s="148">
        <v>1.50806</v>
      </c>
      <c r="F41" s="144">
        <f t="shared" si="1"/>
        <v>1.6162099999999999</v>
      </c>
      <c r="G41" s="145"/>
      <c r="H41" s="146" t="s">
        <v>79</v>
      </c>
      <c r="I41" s="141"/>
    </row>
    <row r="42" spans="1:9" s="14" customFormat="1" ht="27" customHeight="1" thickBot="1" x14ac:dyDescent="0.35">
      <c r="A42" s="141" t="s">
        <v>112</v>
      </c>
      <c r="B42" s="141"/>
      <c r="C42" s="142" t="str">
        <f t="shared" si="0"/>
        <v>Calciumcarbonat</v>
      </c>
      <c r="D42" s="143">
        <v>5.77E-3</v>
      </c>
      <c r="E42" s="143"/>
      <c r="F42" s="144">
        <f t="shared" si="1"/>
        <v>5.77E-3</v>
      </c>
      <c r="G42" s="145"/>
      <c r="H42" s="146" t="s">
        <v>79</v>
      </c>
      <c r="I42" s="141"/>
    </row>
    <row r="43" spans="1:9" s="14" customFormat="1" ht="27" customHeight="1" thickBot="1" x14ac:dyDescent="0.35">
      <c r="A43" s="141" t="s">
        <v>113</v>
      </c>
      <c r="B43" s="141" t="s">
        <v>114</v>
      </c>
      <c r="C43" s="142" t="str">
        <f t="shared" si="0"/>
        <v>Calciumhydroxid</v>
      </c>
      <c r="D43" s="143">
        <v>0.89268000000000003</v>
      </c>
      <c r="E43" s="143">
        <v>0.82</v>
      </c>
      <c r="F43" s="144">
        <f t="shared" si="1"/>
        <v>0.89268000000000003</v>
      </c>
      <c r="G43" s="147"/>
      <c r="H43" s="146" t="s">
        <v>79</v>
      </c>
      <c r="I43" s="141"/>
    </row>
    <row r="44" spans="1:9" s="14" customFormat="1" ht="27" customHeight="1" thickBot="1" x14ac:dyDescent="0.35">
      <c r="A44" s="141"/>
      <c r="B44" s="141" t="s">
        <v>115</v>
      </c>
      <c r="C44" s="142" t="str">
        <f t="shared" si="0"/>
        <v>Chem-AnorgAluminiumfluorid-generisch-2000</v>
      </c>
      <c r="D44" s="143"/>
      <c r="E44" s="143">
        <v>1.56</v>
      </c>
      <c r="F44" s="144">
        <f t="shared" si="1"/>
        <v>1.56</v>
      </c>
      <c r="G44" s="145"/>
      <c r="H44" s="146" t="s">
        <v>79</v>
      </c>
      <c r="I44" s="141"/>
    </row>
    <row r="45" spans="1:9" s="14" customFormat="1" ht="27" customHeight="1" thickBot="1" x14ac:dyDescent="0.35">
      <c r="A45" s="141"/>
      <c r="B45" s="141" t="s">
        <v>116</v>
      </c>
      <c r="C45" s="142" t="str">
        <f t="shared" si="0"/>
        <v>Chem-anorgAluminiumoxid-2000</v>
      </c>
      <c r="D45" s="143"/>
      <c r="E45" s="143"/>
      <c r="F45" s="144">
        <f t="shared" si="1"/>
        <v>0</v>
      </c>
      <c r="G45" s="145"/>
      <c r="H45" s="146" t="s">
        <v>79</v>
      </c>
      <c r="I45" s="141"/>
    </row>
    <row r="46" spans="1:9" s="14" customFormat="1" ht="27" customHeight="1" thickBot="1" x14ac:dyDescent="0.35">
      <c r="A46" s="141"/>
      <c r="B46" s="141" t="s">
        <v>117</v>
      </c>
      <c r="C46" s="142" t="str">
        <f t="shared" si="0"/>
        <v>Chem-AnorgAmmoniak-DE-2020</v>
      </c>
      <c r="D46" s="143"/>
      <c r="E46" s="143">
        <v>2.0299999999999998</v>
      </c>
      <c r="F46" s="144">
        <f t="shared" si="1"/>
        <v>2.0299999999999998</v>
      </c>
      <c r="G46" s="145"/>
      <c r="H46" s="146" t="s">
        <v>79</v>
      </c>
      <c r="I46" s="141"/>
    </row>
    <row r="47" spans="1:9" s="14" customFormat="1" ht="27" customHeight="1" thickBot="1" x14ac:dyDescent="0.35">
      <c r="A47" s="141"/>
      <c r="B47" s="141" t="s">
        <v>118</v>
      </c>
      <c r="C47" s="142" t="str">
        <f t="shared" si="0"/>
        <v>Chem-AnorgAmmoniak-Lösung (25%)-DE-2010</v>
      </c>
      <c r="D47" s="143"/>
      <c r="E47" s="143">
        <v>0.51600000000000001</v>
      </c>
      <c r="F47" s="144">
        <f t="shared" si="1"/>
        <v>0.51600000000000001</v>
      </c>
      <c r="G47" s="147"/>
      <c r="H47" s="146" t="s">
        <v>79</v>
      </c>
      <c r="I47" s="141"/>
    </row>
    <row r="48" spans="1:9" s="14" customFormat="1" ht="27" customHeight="1" thickBot="1" x14ac:dyDescent="0.35">
      <c r="A48" s="141"/>
      <c r="B48" s="141" t="s">
        <v>119</v>
      </c>
      <c r="C48" s="142" t="str">
        <f t="shared" si="0"/>
        <v>Chem-AnorgAmmoniumnitrat-DE-2000</v>
      </c>
      <c r="D48" s="143"/>
      <c r="E48" s="143">
        <v>1.94</v>
      </c>
      <c r="F48" s="144">
        <f t="shared" si="1"/>
        <v>1.94</v>
      </c>
      <c r="G48" s="145"/>
      <c r="H48" s="146" t="s">
        <v>79</v>
      </c>
      <c r="I48" s="141"/>
    </row>
    <row r="49" spans="1:9" s="14" customFormat="1" ht="27" customHeight="1" thickBot="1" x14ac:dyDescent="0.35">
      <c r="A49" s="141"/>
      <c r="B49" s="141" t="s">
        <v>121</v>
      </c>
      <c r="C49" s="142" t="str">
        <f t="shared" si="0"/>
        <v>Chem-anorgBleicherde-2000</v>
      </c>
      <c r="D49" s="143"/>
      <c r="E49" s="143"/>
      <c r="F49" s="144">
        <f t="shared" si="1"/>
        <v>0</v>
      </c>
      <c r="G49" s="145"/>
      <c r="H49" s="146" t="s">
        <v>79</v>
      </c>
      <c r="I49" s="141"/>
    </row>
    <row r="50" spans="1:9" s="14" customFormat="1" ht="27" customHeight="1" thickBot="1" x14ac:dyDescent="0.35">
      <c r="A50" s="141"/>
      <c r="B50" s="141" t="s">
        <v>122</v>
      </c>
      <c r="C50" s="142" t="str">
        <f t="shared" si="0"/>
        <v>Chem-AnorgCaCl2 (hochrein)</v>
      </c>
      <c r="D50" s="143"/>
      <c r="E50" s="143">
        <v>0.54600000000000004</v>
      </c>
      <c r="F50" s="144">
        <f t="shared" si="1"/>
        <v>0.54600000000000004</v>
      </c>
      <c r="G50" s="145"/>
      <c r="H50" s="146" t="s">
        <v>79</v>
      </c>
      <c r="I50" s="141"/>
    </row>
    <row r="51" spans="1:9" s="14" customFormat="1" ht="27" customHeight="1" thickBot="1" x14ac:dyDescent="0.35">
      <c r="A51" s="141"/>
      <c r="B51" s="141" t="s">
        <v>126</v>
      </c>
      <c r="C51" s="142" t="str">
        <f t="shared" si="0"/>
        <v>Chem-AnorgChlor-mix-DE-2020</v>
      </c>
      <c r="D51" s="143"/>
      <c r="E51" s="143">
        <v>0.59799999999999998</v>
      </c>
      <c r="F51" s="144">
        <f t="shared" si="1"/>
        <v>0.59799999999999998</v>
      </c>
      <c r="G51" s="145"/>
      <c r="H51" s="146" t="s">
        <v>79</v>
      </c>
      <c r="I51" s="141"/>
    </row>
    <row r="52" spans="1:9" s="14" customFormat="1" ht="27" customHeight="1" thickBot="1" x14ac:dyDescent="0.35">
      <c r="A52" s="141"/>
      <c r="B52" s="141" t="s">
        <v>123</v>
      </c>
      <c r="C52" s="142" t="str">
        <f t="shared" si="0"/>
        <v>Chem-AnorgChlor(Amalgam)-DE-2020</v>
      </c>
      <c r="D52" s="143"/>
      <c r="E52" s="143">
        <v>0.47199999999999998</v>
      </c>
      <c r="F52" s="144">
        <f t="shared" si="1"/>
        <v>0.47199999999999998</v>
      </c>
      <c r="G52" s="147"/>
      <c r="H52" s="146" t="s">
        <v>79</v>
      </c>
      <c r="I52" s="141"/>
    </row>
    <row r="53" spans="1:9" s="14" customFormat="1" ht="27" customHeight="1" thickBot="1" x14ac:dyDescent="0.35">
      <c r="A53" s="141"/>
      <c r="B53" s="141" t="s">
        <v>124</v>
      </c>
      <c r="C53" s="142" t="str">
        <f t="shared" si="0"/>
        <v>Chem-AnorgChlor(Diaphragma)-DE-2020</v>
      </c>
      <c r="D53" s="143"/>
      <c r="E53" s="143">
        <v>0.74199999999999999</v>
      </c>
      <c r="F53" s="144">
        <f t="shared" si="1"/>
        <v>0.74199999999999999</v>
      </c>
      <c r="G53" s="145"/>
      <c r="H53" s="146" t="s">
        <v>79</v>
      </c>
      <c r="I53" s="141"/>
    </row>
    <row r="54" spans="1:9" s="14" customFormat="1" ht="27" customHeight="1" thickBot="1" x14ac:dyDescent="0.35">
      <c r="A54" s="141"/>
      <c r="B54" s="141" t="s">
        <v>125</v>
      </c>
      <c r="C54" s="142" t="str">
        <f t="shared" si="0"/>
        <v>Chem-AnorgChlor(Membran)-DE-2020</v>
      </c>
      <c r="D54" s="143"/>
      <c r="E54" s="143">
        <v>0.59099999999999997</v>
      </c>
      <c r="F54" s="144">
        <f t="shared" si="1"/>
        <v>0.59099999999999997</v>
      </c>
      <c r="G54" s="145"/>
      <c r="H54" s="146" t="s">
        <v>79</v>
      </c>
      <c r="I54" s="141"/>
    </row>
    <row r="55" spans="1:9" s="14" customFormat="1" ht="27" customHeight="1" thickBot="1" x14ac:dyDescent="0.35">
      <c r="A55" s="141"/>
      <c r="B55" s="141" t="s">
        <v>127</v>
      </c>
      <c r="C55" s="142" t="str">
        <f t="shared" si="0"/>
        <v>Chem-anorgdestilliertes Wasser</v>
      </c>
      <c r="D55" s="143"/>
      <c r="E55" s="143">
        <v>0.56499999999999995</v>
      </c>
      <c r="F55" s="144">
        <f t="shared" si="1"/>
        <v>0.56499999999999995</v>
      </c>
      <c r="G55" s="145"/>
      <c r="H55" s="146" t="s">
        <v>79</v>
      </c>
      <c r="I55" s="141"/>
    </row>
    <row r="56" spans="1:9" s="14" customFormat="1" ht="27" customHeight="1" thickBot="1" x14ac:dyDescent="0.35">
      <c r="A56" s="141"/>
      <c r="B56" s="141" t="s">
        <v>128</v>
      </c>
      <c r="C56" s="142" t="str">
        <f t="shared" si="0"/>
        <v>Chem-anorgDünger-Ca-2000</v>
      </c>
      <c r="D56" s="143"/>
      <c r="E56" s="143">
        <v>0.311</v>
      </c>
      <c r="F56" s="144">
        <f t="shared" si="1"/>
        <v>0.311</v>
      </c>
      <c r="G56" s="147"/>
      <c r="H56" s="146" t="s">
        <v>79</v>
      </c>
      <c r="I56" s="141"/>
    </row>
    <row r="57" spans="1:9" s="14" customFormat="1" ht="27" customHeight="1" thickBot="1" x14ac:dyDescent="0.35">
      <c r="A57" s="141"/>
      <c r="B57" s="141" t="s">
        <v>129</v>
      </c>
      <c r="C57" s="142" t="str">
        <f t="shared" si="0"/>
        <v>Chem-anorgDünger-K-2000</v>
      </c>
      <c r="D57" s="143"/>
      <c r="E57" s="143">
        <v>1.2</v>
      </c>
      <c r="F57" s="144">
        <f t="shared" si="1"/>
        <v>1.2</v>
      </c>
      <c r="G57" s="145"/>
      <c r="H57" s="146" t="s">
        <v>79</v>
      </c>
      <c r="I57" s="141"/>
    </row>
    <row r="58" spans="1:9" s="14" customFormat="1" ht="27" customHeight="1" thickBot="1" x14ac:dyDescent="0.35">
      <c r="A58" s="141"/>
      <c r="B58" s="141" t="s">
        <v>130</v>
      </c>
      <c r="C58" s="142" t="str">
        <f t="shared" si="0"/>
        <v>Chem-anorgDünger-N-DE-2020</v>
      </c>
      <c r="D58" s="143"/>
      <c r="E58" s="143">
        <v>7.49</v>
      </c>
      <c r="F58" s="144">
        <f t="shared" si="1"/>
        <v>7.49</v>
      </c>
      <c r="G58" s="145"/>
      <c r="H58" s="146" t="s">
        <v>79</v>
      </c>
      <c r="I58" s="141"/>
    </row>
    <row r="59" spans="1:9" s="14" customFormat="1" ht="27" customHeight="1" thickBot="1" x14ac:dyDescent="0.35">
      <c r="A59" s="141"/>
      <c r="B59" s="141" t="s">
        <v>131</v>
      </c>
      <c r="C59" s="142" t="str">
        <f t="shared" si="0"/>
        <v>Chem-anorgDünger-P-2000</v>
      </c>
      <c r="D59" s="143"/>
      <c r="E59" s="143">
        <v>1.26</v>
      </c>
      <c r="F59" s="144">
        <f t="shared" si="1"/>
        <v>1.26</v>
      </c>
      <c r="G59" s="145"/>
      <c r="H59" s="146" t="s">
        <v>79</v>
      </c>
      <c r="I59" s="141"/>
    </row>
    <row r="60" spans="1:9" s="14" customFormat="1" ht="27" customHeight="1" thickBot="1" x14ac:dyDescent="0.35">
      <c r="A60" s="141"/>
      <c r="B60" s="141" t="s">
        <v>132</v>
      </c>
      <c r="C60" s="142" t="str">
        <f t="shared" si="0"/>
        <v>Chem-AnorgFluor-2005</v>
      </c>
      <c r="D60" s="143"/>
      <c r="E60" s="143">
        <v>9.1999999999999993</v>
      </c>
      <c r="F60" s="144">
        <f t="shared" si="1"/>
        <v>9.1999999999999993</v>
      </c>
      <c r="G60" s="147"/>
      <c r="H60" s="146" t="s">
        <v>79</v>
      </c>
      <c r="I60" s="141"/>
    </row>
    <row r="61" spans="1:9" s="14" customFormat="1" ht="27" customHeight="1" thickBot="1" x14ac:dyDescent="0.35">
      <c r="A61" s="141"/>
      <c r="B61" s="141" t="s">
        <v>133</v>
      </c>
      <c r="C61" s="142" t="str">
        <f t="shared" si="0"/>
        <v>Chem-AnorgFlußsäure (hochrein)</v>
      </c>
      <c r="D61" s="143"/>
      <c r="E61" s="143">
        <v>-0.54200000000000004</v>
      </c>
      <c r="F61" s="144">
        <f t="shared" si="1"/>
        <v>-0.54200000000000004</v>
      </c>
      <c r="G61" s="145"/>
      <c r="H61" s="146" t="s">
        <v>79</v>
      </c>
      <c r="I61" s="141"/>
    </row>
    <row r="62" spans="1:9" s="14" customFormat="1" ht="27" customHeight="1" thickBot="1" x14ac:dyDescent="0.35">
      <c r="A62" s="141"/>
      <c r="B62" s="141" t="s">
        <v>134</v>
      </c>
      <c r="C62" s="142" t="str">
        <f t="shared" si="0"/>
        <v>Chem-AnorgFlußsäure-DE-2000</v>
      </c>
      <c r="D62" s="143"/>
      <c r="E62" s="143">
        <v>-0.54200000000000004</v>
      </c>
      <c r="F62" s="144">
        <f t="shared" si="1"/>
        <v>-0.54200000000000004</v>
      </c>
      <c r="G62" s="145"/>
      <c r="H62" s="146" t="s">
        <v>79</v>
      </c>
      <c r="I62" s="141"/>
    </row>
    <row r="63" spans="1:9" s="14" customFormat="1" ht="27" customHeight="1" thickBot="1" x14ac:dyDescent="0.35">
      <c r="A63" s="141"/>
      <c r="B63" s="141" t="s">
        <v>135</v>
      </c>
      <c r="C63" s="142" t="str">
        <f t="shared" si="0"/>
        <v>Chem-AnorgH2-Stoff-DE-2010</v>
      </c>
      <c r="D63" s="143"/>
      <c r="E63" s="143">
        <v>8.49</v>
      </c>
      <c r="F63" s="144">
        <f t="shared" si="1"/>
        <v>8.49</v>
      </c>
      <c r="G63" s="145"/>
      <c r="H63" s="146" t="s">
        <v>79</v>
      </c>
      <c r="I63" s="141"/>
    </row>
    <row r="64" spans="1:9" s="14" customFormat="1" ht="27" customHeight="1" thickBot="1" x14ac:dyDescent="0.35">
      <c r="A64" s="141"/>
      <c r="B64" s="141" t="s">
        <v>136</v>
      </c>
      <c r="C64" s="142" t="str">
        <f t="shared" si="0"/>
        <v>Chem-AnorgMetallisierungspaste-2005</v>
      </c>
      <c r="D64" s="143"/>
      <c r="E64" s="143">
        <v>3.2199999999999999E-2</v>
      </c>
      <c r="F64" s="144">
        <f t="shared" si="1"/>
        <v>3.2199999999999999E-2</v>
      </c>
      <c r="G64" s="147"/>
      <c r="H64" s="146" t="s">
        <v>79</v>
      </c>
      <c r="I64" s="141"/>
    </row>
    <row r="65" spans="1:9" s="14" customFormat="1" ht="27" customHeight="1" thickBot="1" x14ac:dyDescent="0.35">
      <c r="A65" s="141"/>
      <c r="B65" s="141" t="s">
        <v>137</v>
      </c>
      <c r="C65" s="142" t="str">
        <f t="shared" si="0"/>
        <v>Chem-AnorgNaOH 50 %(Amal.)-DE-2010</v>
      </c>
      <c r="D65" s="143"/>
      <c r="E65" s="143">
        <v>0.46</v>
      </c>
      <c r="F65" s="144">
        <f t="shared" si="1"/>
        <v>0.46</v>
      </c>
      <c r="G65" s="145"/>
      <c r="H65" s="146" t="s">
        <v>79</v>
      </c>
      <c r="I65" s="141"/>
    </row>
    <row r="66" spans="1:9" s="14" customFormat="1" ht="27" customHeight="1" thickBot="1" x14ac:dyDescent="0.35">
      <c r="A66" s="141"/>
      <c r="B66" s="141" t="s">
        <v>138</v>
      </c>
      <c r="C66" s="142" t="str">
        <f t="shared" si="0"/>
        <v>Chem-AnorgNaOH 50 %(Diaph.)-DE-2010</v>
      </c>
      <c r="D66" s="143"/>
      <c r="E66" s="143">
        <v>0.48</v>
      </c>
      <c r="F66" s="144">
        <f t="shared" si="1"/>
        <v>0.48</v>
      </c>
      <c r="G66" s="145"/>
      <c r="H66" s="146" t="s">
        <v>79</v>
      </c>
      <c r="I66" s="141"/>
    </row>
    <row r="67" spans="1:9" s="14" customFormat="1" ht="27" customHeight="1" thickBot="1" x14ac:dyDescent="0.35">
      <c r="A67" s="141"/>
      <c r="B67" s="141" t="s">
        <v>139</v>
      </c>
      <c r="C67" s="142" t="str">
        <f t="shared" si="0"/>
        <v>Chem-AnorgNaOH 50 %(Memb.)-DE-2010</v>
      </c>
      <c r="D67" s="143"/>
      <c r="E67" s="143">
        <v>0.38400000000000001</v>
      </c>
      <c r="F67" s="144">
        <f t="shared" si="1"/>
        <v>0.38400000000000001</v>
      </c>
      <c r="G67" s="145"/>
      <c r="H67" s="146" t="s">
        <v>79</v>
      </c>
      <c r="I67" s="141"/>
    </row>
    <row r="68" spans="1:9" s="14" customFormat="1" ht="27" customHeight="1" thickBot="1" x14ac:dyDescent="0.35">
      <c r="A68" s="141"/>
      <c r="B68" s="141" t="s">
        <v>143</v>
      </c>
      <c r="C68" s="142" t="str">
        <f t="shared" ref="C68:C131" si="2">IF(AND(A68="",B68=""),"zzz - zu ergänzen",IF(A68&lt;&gt;"",A68,B68))</f>
        <v>Chem-anorgNaOH-mix-DE-2010</v>
      </c>
      <c r="D68" s="143"/>
      <c r="E68" s="143">
        <v>0.46</v>
      </c>
      <c r="F68" s="144">
        <f t="shared" ref="F68:F131" si="3">IF(D68&lt;&gt;"",D68,E68)</f>
        <v>0.46</v>
      </c>
      <c r="G68" s="145"/>
      <c r="H68" s="146" t="s">
        <v>79</v>
      </c>
      <c r="I68" s="141"/>
    </row>
    <row r="69" spans="1:9" s="14" customFormat="1" ht="27" customHeight="1" thickBot="1" x14ac:dyDescent="0.35">
      <c r="A69" s="141"/>
      <c r="B69" s="141" t="s">
        <v>140</v>
      </c>
      <c r="C69" s="142" t="str">
        <f t="shared" si="2"/>
        <v>Chem-AnorgNaOH(Amalgam)-DE-2010</v>
      </c>
      <c r="D69" s="143"/>
      <c r="E69" s="143">
        <v>0.92</v>
      </c>
      <c r="F69" s="144">
        <f t="shared" si="3"/>
        <v>0.92</v>
      </c>
      <c r="G69" s="147"/>
      <c r="H69" s="146" t="s">
        <v>79</v>
      </c>
      <c r="I69" s="141"/>
    </row>
    <row r="70" spans="1:9" s="14" customFormat="1" ht="27" customHeight="1" thickBot="1" x14ac:dyDescent="0.35">
      <c r="A70" s="141"/>
      <c r="B70" s="141" t="s">
        <v>141</v>
      </c>
      <c r="C70" s="142" t="str">
        <f t="shared" si="2"/>
        <v>Chem-AnorgNaOH(Diaphragma)-DE-2010</v>
      </c>
      <c r="D70" s="143"/>
      <c r="E70" s="143">
        <v>0.95899999999999996</v>
      </c>
      <c r="F70" s="144">
        <f t="shared" si="3"/>
        <v>0.95899999999999996</v>
      </c>
      <c r="G70" s="145"/>
      <c r="H70" s="146" t="s">
        <v>79</v>
      </c>
      <c r="I70" s="141"/>
    </row>
    <row r="71" spans="1:9" s="14" customFormat="1" ht="27" customHeight="1" thickBot="1" x14ac:dyDescent="0.35">
      <c r="A71" s="141"/>
      <c r="B71" s="141" t="s">
        <v>142</v>
      </c>
      <c r="C71" s="142" t="str">
        <f t="shared" si="2"/>
        <v>Chem-AnorgNaOH(Membran)-DE-2010</v>
      </c>
      <c r="D71" s="143"/>
      <c r="E71" s="143">
        <v>0.76800000000000002</v>
      </c>
      <c r="F71" s="144">
        <f t="shared" si="3"/>
        <v>0.76800000000000002</v>
      </c>
      <c r="G71" s="145"/>
      <c r="H71" s="146" t="s">
        <v>79</v>
      </c>
      <c r="I71" s="141"/>
    </row>
    <row r="72" spans="1:9" s="14" customFormat="1" ht="27" customHeight="1" thickBot="1" x14ac:dyDescent="0.35">
      <c r="A72" s="141"/>
      <c r="B72" s="141" t="s">
        <v>144</v>
      </c>
      <c r="C72" s="142" t="str">
        <f t="shared" si="2"/>
        <v>Chem-AnorgNatriumsilikat (hochrein)</v>
      </c>
      <c r="D72" s="143"/>
      <c r="E72" s="143">
        <v>1.9</v>
      </c>
      <c r="F72" s="144">
        <f t="shared" si="3"/>
        <v>1.9</v>
      </c>
      <c r="G72" s="147"/>
      <c r="H72" s="146" t="s">
        <v>79</v>
      </c>
      <c r="I72" s="141"/>
    </row>
    <row r="73" spans="1:9" s="14" customFormat="1" ht="27" customHeight="1" thickBot="1" x14ac:dyDescent="0.35">
      <c r="A73" s="141"/>
      <c r="B73" s="141" t="s">
        <v>145</v>
      </c>
      <c r="C73" s="142" t="str">
        <f t="shared" si="2"/>
        <v>Chem-AnorgNF3 (hochrein)-2005</v>
      </c>
      <c r="D73" s="143"/>
      <c r="E73" s="143">
        <v>22.3</v>
      </c>
      <c r="F73" s="144">
        <f t="shared" si="3"/>
        <v>22.3</v>
      </c>
      <c r="G73" s="145"/>
      <c r="H73" s="146" t="s">
        <v>79</v>
      </c>
      <c r="I73" s="141"/>
    </row>
    <row r="74" spans="1:9" s="14" customFormat="1" ht="27" customHeight="1" thickBot="1" x14ac:dyDescent="0.35">
      <c r="A74" s="141"/>
      <c r="B74" s="141" t="s">
        <v>146</v>
      </c>
      <c r="C74" s="142" t="str">
        <f t="shared" si="2"/>
        <v>Chem-AnorgP4 (Phosphor)-2005</v>
      </c>
      <c r="D74" s="143"/>
      <c r="E74" s="143">
        <v>8.83</v>
      </c>
      <c r="F74" s="144">
        <f t="shared" si="3"/>
        <v>8.83</v>
      </c>
      <c r="G74" s="145"/>
      <c r="H74" s="146" t="s">
        <v>79</v>
      </c>
      <c r="I74" s="141"/>
    </row>
    <row r="75" spans="1:9" s="14" customFormat="1" ht="27" customHeight="1" thickBot="1" x14ac:dyDescent="0.35">
      <c r="A75" s="141"/>
      <c r="B75" s="141" t="s">
        <v>147</v>
      </c>
      <c r="C75" s="142" t="str">
        <f t="shared" si="2"/>
        <v>Chem-AnorgPCl3-2005</v>
      </c>
      <c r="D75" s="143"/>
      <c r="E75" s="143">
        <v>3.21</v>
      </c>
      <c r="F75" s="144">
        <f t="shared" si="3"/>
        <v>3.21</v>
      </c>
      <c r="G75" s="145"/>
      <c r="H75" s="146" t="s">
        <v>79</v>
      </c>
      <c r="I75" s="141"/>
    </row>
    <row r="76" spans="1:9" s="14" customFormat="1" ht="27" customHeight="1" thickBot="1" x14ac:dyDescent="0.35">
      <c r="A76" s="141"/>
      <c r="B76" s="141" t="s">
        <v>148</v>
      </c>
      <c r="C76" s="142" t="str">
        <f t="shared" si="2"/>
        <v>Chem-AnorgPhosphorpaste-2005</v>
      </c>
      <c r="D76" s="143"/>
      <c r="E76" s="143">
        <v>5.79E-2</v>
      </c>
      <c r="F76" s="144">
        <f t="shared" si="3"/>
        <v>5.79E-2</v>
      </c>
      <c r="G76" s="147"/>
      <c r="H76" s="146" t="s">
        <v>79</v>
      </c>
      <c r="I76" s="141"/>
    </row>
    <row r="77" spans="1:9" s="14" customFormat="1" ht="27" customHeight="1" thickBot="1" x14ac:dyDescent="0.35">
      <c r="A77" s="141"/>
      <c r="B77" s="141" t="s">
        <v>149</v>
      </c>
      <c r="C77" s="142" t="str">
        <f t="shared" si="2"/>
        <v>Chem-AnorgPOCl3 (hochrein)</v>
      </c>
      <c r="D77" s="143"/>
      <c r="E77" s="143">
        <v>4.95</v>
      </c>
      <c r="F77" s="144">
        <f t="shared" si="3"/>
        <v>4.95</v>
      </c>
      <c r="G77" s="145"/>
      <c r="H77" s="146" t="s">
        <v>79</v>
      </c>
      <c r="I77" s="141"/>
    </row>
    <row r="78" spans="1:9" s="14" customFormat="1" ht="27" customHeight="1" thickBot="1" x14ac:dyDescent="0.35">
      <c r="A78" s="141"/>
      <c r="B78" s="141" t="s">
        <v>150</v>
      </c>
      <c r="C78" s="142" t="str">
        <f t="shared" si="2"/>
        <v>Chem-AnorgSalpetersäure-2000</v>
      </c>
      <c r="D78" s="143"/>
      <c r="E78" s="143">
        <v>1.89</v>
      </c>
      <c r="F78" s="144">
        <f t="shared" si="3"/>
        <v>1.89</v>
      </c>
      <c r="G78" s="145"/>
      <c r="H78" s="146" t="s">
        <v>79</v>
      </c>
      <c r="I78" s="141"/>
    </row>
    <row r="79" spans="1:9" s="14" customFormat="1" ht="27" customHeight="1" thickBot="1" x14ac:dyDescent="0.35">
      <c r="A79" s="141"/>
      <c r="B79" s="141" t="s">
        <v>151</v>
      </c>
      <c r="C79" s="142" t="str">
        <f t="shared" si="2"/>
        <v>Chem-AnorgSF6 (hochrein)</v>
      </c>
      <c r="D79" s="143"/>
      <c r="E79" s="143">
        <v>10.3</v>
      </c>
      <c r="F79" s="144">
        <f t="shared" si="3"/>
        <v>10.3</v>
      </c>
      <c r="G79" s="145"/>
      <c r="H79" s="146" t="s">
        <v>79</v>
      </c>
      <c r="I79" s="141"/>
    </row>
    <row r="80" spans="1:9" s="14" customFormat="1" ht="27" customHeight="1" thickBot="1" x14ac:dyDescent="0.35">
      <c r="A80" s="141"/>
      <c r="B80" s="141" t="s">
        <v>152</v>
      </c>
      <c r="C80" s="142" t="str">
        <f t="shared" si="2"/>
        <v>Chem-AnorgSiC (hochrein)</v>
      </c>
      <c r="D80" s="143"/>
      <c r="E80" s="143">
        <v>6.09</v>
      </c>
      <c r="F80" s="144">
        <f t="shared" si="3"/>
        <v>6.09</v>
      </c>
      <c r="G80" s="145"/>
      <c r="H80" s="146" t="s">
        <v>79</v>
      </c>
      <c r="I80" s="141"/>
    </row>
    <row r="81" spans="1:9" s="14" customFormat="1" ht="27" customHeight="1" thickBot="1" x14ac:dyDescent="0.35">
      <c r="A81" s="141"/>
      <c r="B81" s="141" t="s">
        <v>153</v>
      </c>
      <c r="C81" s="142" t="str">
        <f t="shared" si="2"/>
        <v>Chem-AnorgSiC-DE-2000</v>
      </c>
      <c r="D81" s="143"/>
      <c r="E81" s="143">
        <v>1.19</v>
      </c>
      <c r="F81" s="144">
        <f t="shared" si="3"/>
        <v>1.19</v>
      </c>
      <c r="G81" s="147"/>
      <c r="H81" s="146" t="s">
        <v>79</v>
      </c>
      <c r="I81" s="141"/>
    </row>
    <row r="82" spans="1:9" s="14" customFormat="1" ht="27" customHeight="1" thickBot="1" x14ac:dyDescent="0.35">
      <c r="A82" s="141"/>
      <c r="B82" s="141" t="s">
        <v>154</v>
      </c>
      <c r="C82" s="142" t="str">
        <f t="shared" si="2"/>
        <v>Chem-anorgSiCl4-2005</v>
      </c>
      <c r="D82" s="143"/>
      <c r="E82" s="143">
        <v>4.66</v>
      </c>
      <c r="F82" s="144">
        <f t="shared" si="3"/>
        <v>4.66</v>
      </c>
      <c r="G82" s="145"/>
      <c r="H82" s="146" t="s">
        <v>79</v>
      </c>
      <c r="I82" s="141"/>
    </row>
    <row r="83" spans="1:9" s="14" customFormat="1" ht="27" customHeight="1" thickBot="1" x14ac:dyDescent="0.35">
      <c r="A83" s="141"/>
      <c r="B83" s="141" t="s">
        <v>155</v>
      </c>
      <c r="C83" s="142" t="str">
        <f t="shared" si="2"/>
        <v>Chem-AnorgSilan (hochrein)</v>
      </c>
      <c r="D83" s="143"/>
      <c r="E83" s="143">
        <v>53.8</v>
      </c>
      <c r="F83" s="144">
        <f t="shared" si="3"/>
        <v>53.8</v>
      </c>
      <c r="G83" s="145"/>
      <c r="H83" s="146" t="s">
        <v>79</v>
      </c>
      <c r="I83" s="141"/>
    </row>
    <row r="84" spans="1:9" s="14" customFormat="1" ht="27" customHeight="1" thickBot="1" x14ac:dyDescent="0.35">
      <c r="A84" s="141"/>
      <c r="B84" s="141" t="s">
        <v>157</v>
      </c>
      <c r="C84" s="142" t="str">
        <f t="shared" si="2"/>
        <v>Chem-AnorgSoda-DE-2020</v>
      </c>
      <c r="D84" s="143"/>
      <c r="E84" s="143">
        <v>1.1299999999999999</v>
      </c>
      <c r="F84" s="144">
        <f t="shared" si="3"/>
        <v>1.1299999999999999</v>
      </c>
      <c r="G84" s="145"/>
      <c r="H84" s="146" t="s">
        <v>79</v>
      </c>
      <c r="I84" s="141"/>
    </row>
    <row r="85" spans="1:9" s="14" customFormat="1" ht="27" customHeight="1" thickBot="1" x14ac:dyDescent="0.35">
      <c r="A85" s="141"/>
      <c r="B85" s="141" t="s">
        <v>158</v>
      </c>
      <c r="C85" s="142" t="str">
        <f t="shared" si="2"/>
        <v>Chem-anorgTonerde-mix-DE-2020</v>
      </c>
      <c r="D85" s="143"/>
      <c r="E85" s="143">
        <v>1.32</v>
      </c>
      <c r="F85" s="144">
        <f t="shared" si="3"/>
        <v>1.32</v>
      </c>
      <c r="G85" s="147"/>
      <c r="H85" s="146" t="s">
        <v>79</v>
      </c>
      <c r="I85" s="141"/>
    </row>
    <row r="86" spans="1:9" s="14" customFormat="1" ht="27" customHeight="1" thickBot="1" x14ac:dyDescent="0.35">
      <c r="A86" s="141"/>
      <c r="B86" s="141" t="s">
        <v>159</v>
      </c>
      <c r="C86" s="142" t="str">
        <f t="shared" si="2"/>
        <v>Chem-Org2-Propanol (hochrein)</v>
      </c>
      <c r="D86" s="143"/>
      <c r="E86" s="143">
        <v>1.7</v>
      </c>
      <c r="F86" s="144">
        <f t="shared" si="3"/>
        <v>1.7</v>
      </c>
      <c r="G86" s="145"/>
      <c r="H86" s="146" t="s">
        <v>79</v>
      </c>
      <c r="I86" s="141"/>
    </row>
    <row r="87" spans="1:9" s="14" customFormat="1" ht="27" customHeight="1" thickBot="1" x14ac:dyDescent="0.35">
      <c r="A87" s="141"/>
      <c r="B87" s="141" t="s">
        <v>95</v>
      </c>
      <c r="C87" s="142" t="str">
        <f t="shared" si="2"/>
        <v>Chem-OrgBenzol-DE-2020</v>
      </c>
      <c r="D87" s="143"/>
      <c r="E87" s="143">
        <v>2.0299999999999998</v>
      </c>
      <c r="F87" s="144">
        <f t="shared" si="3"/>
        <v>2.0299999999999998</v>
      </c>
      <c r="G87" s="145"/>
      <c r="H87" s="146" t="s">
        <v>79</v>
      </c>
      <c r="I87" s="141"/>
    </row>
    <row r="88" spans="1:9" s="14" customFormat="1" ht="27" customHeight="1" thickBot="1" x14ac:dyDescent="0.35">
      <c r="A88" s="141"/>
      <c r="B88" s="141" t="s">
        <v>162</v>
      </c>
      <c r="C88" s="142" t="str">
        <f t="shared" si="2"/>
        <v>Chem-OrgBiozide-DE-2000</v>
      </c>
      <c r="D88" s="143"/>
      <c r="E88" s="143">
        <v>25.5</v>
      </c>
      <c r="F88" s="144">
        <f t="shared" si="3"/>
        <v>25.5</v>
      </c>
      <c r="G88" s="145"/>
      <c r="H88" s="146" t="s">
        <v>79</v>
      </c>
      <c r="I88" s="141"/>
    </row>
    <row r="89" spans="1:9" s="14" customFormat="1" ht="27" customHeight="1" thickBot="1" x14ac:dyDescent="0.35">
      <c r="A89" s="141"/>
      <c r="B89" s="141" t="s">
        <v>163</v>
      </c>
      <c r="C89" s="142" t="str">
        <f t="shared" si="2"/>
        <v>Chem-OrgBitumen-kalt</v>
      </c>
      <c r="D89" s="143"/>
      <c r="E89" s="143">
        <v>1.19</v>
      </c>
      <c r="F89" s="144">
        <f t="shared" si="3"/>
        <v>1.19</v>
      </c>
      <c r="G89" s="147"/>
      <c r="H89" s="146" t="s">
        <v>79</v>
      </c>
      <c r="I89" s="141"/>
    </row>
    <row r="90" spans="1:9" s="14" customFormat="1" ht="27" customHeight="1" thickBot="1" x14ac:dyDescent="0.35">
      <c r="A90" s="141"/>
      <c r="B90" s="141" t="s">
        <v>164</v>
      </c>
      <c r="C90" s="142" t="str">
        <f t="shared" si="2"/>
        <v>Chem-OrgC2F6 (hochrein)</v>
      </c>
      <c r="D90" s="143"/>
      <c r="E90" s="143">
        <v>9.52</v>
      </c>
      <c r="F90" s="144">
        <f t="shared" si="3"/>
        <v>9.52</v>
      </c>
      <c r="G90" s="145"/>
      <c r="H90" s="146" t="s">
        <v>79</v>
      </c>
      <c r="I90" s="141"/>
    </row>
    <row r="91" spans="1:9" s="14" customFormat="1" ht="27" customHeight="1" thickBot="1" x14ac:dyDescent="0.35">
      <c r="A91" s="141"/>
      <c r="B91" s="141" t="s">
        <v>165</v>
      </c>
      <c r="C91" s="142" t="str">
        <f t="shared" si="2"/>
        <v>Chem-OrgCF4 (hochrein)</v>
      </c>
      <c r="D91" s="143"/>
      <c r="E91" s="143">
        <v>9.7100000000000009</v>
      </c>
      <c r="F91" s="144">
        <f t="shared" si="3"/>
        <v>9.7100000000000009</v>
      </c>
      <c r="G91" s="145"/>
      <c r="H91" s="146" t="s">
        <v>79</v>
      </c>
      <c r="I91" s="141"/>
    </row>
    <row r="92" spans="1:9" s="14" customFormat="1" ht="27" customHeight="1" thickBot="1" x14ac:dyDescent="0.35">
      <c r="A92" s="141"/>
      <c r="B92" s="141" t="s">
        <v>166</v>
      </c>
      <c r="C92" s="142" t="str">
        <f t="shared" si="2"/>
        <v>Chem-OrgChloroform-DE-2000</v>
      </c>
      <c r="D92" s="143"/>
      <c r="E92" s="143">
        <v>1.5</v>
      </c>
      <c r="F92" s="144">
        <f t="shared" si="3"/>
        <v>1.5</v>
      </c>
      <c r="G92" s="145"/>
      <c r="H92" s="146" t="s">
        <v>79</v>
      </c>
      <c r="I92" s="141"/>
    </row>
    <row r="93" spans="1:9" s="14" customFormat="1" ht="27" customHeight="1" thickBot="1" x14ac:dyDescent="0.35">
      <c r="A93" s="141"/>
      <c r="B93" s="141" t="s">
        <v>167</v>
      </c>
      <c r="C93" s="142" t="str">
        <f t="shared" si="2"/>
        <v>Chem-OrgCO-DE-2000</v>
      </c>
      <c r="D93" s="143"/>
      <c r="E93" s="143">
        <v>4.05</v>
      </c>
      <c r="F93" s="144">
        <f t="shared" si="3"/>
        <v>4.05</v>
      </c>
      <c r="G93" s="147"/>
      <c r="H93" s="146" t="s">
        <v>79</v>
      </c>
      <c r="I93" s="141"/>
    </row>
    <row r="94" spans="1:9" s="14" customFormat="1" ht="27" customHeight="1" thickBot="1" x14ac:dyDescent="0.35">
      <c r="A94" s="141"/>
      <c r="B94" s="141" t="s">
        <v>168</v>
      </c>
      <c r="C94" s="142" t="str">
        <f t="shared" si="2"/>
        <v>Chem-orgEnzyme-2010 (GEF)</v>
      </c>
      <c r="D94" s="143"/>
      <c r="E94" s="143">
        <v>2.0699999999999998</v>
      </c>
      <c r="F94" s="144">
        <f t="shared" si="3"/>
        <v>2.0699999999999998</v>
      </c>
      <c r="G94" s="145"/>
      <c r="H94" s="146" t="s">
        <v>79</v>
      </c>
      <c r="I94" s="141"/>
    </row>
    <row r="95" spans="1:9" s="14" customFormat="1" ht="27" customHeight="1" thickBot="1" x14ac:dyDescent="0.35">
      <c r="A95" s="141"/>
      <c r="B95" s="141" t="s">
        <v>169</v>
      </c>
      <c r="C95" s="142" t="str">
        <f t="shared" si="2"/>
        <v>Chem-OrgEssigsäure (hochrein)</v>
      </c>
      <c r="D95" s="143"/>
      <c r="E95" s="143">
        <v>2.59</v>
      </c>
      <c r="F95" s="144">
        <f t="shared" si="3"/>
        <v>2.59</v>
      </c>
      <c r="G95" s="145"/>
      <c r="H95" s="146" t="s">
        <v>79</v>
      </c>
      <c r="I95" s="141"/>
    </row>
    <row r="96" spans="1:9" s="14" customFormat="1" ht="27" customHeight="1" thickBot="1" x14ac:dyDescent="0.35">
      <c r="A96" s="141"/>
      <c r="B96" s="141" t="s">
        <v>170</v>
      </c>
      <c r="C96" s="142" t="str">
        <f t="shared" si="2"/>
        <v>Chem-OrgEthanol (hochrein)</v>
      </c>
      <c r="D96" s="143"/>
      <c r="E96" s="143">
        <v>1.1299999999999999</v>
      </c>
      <c r="F96" s="144">
        <f t="shared" si="3"/>
        <v>1.1299999999999999</v>
      </c>
      <c r="G96" s="145"/>
      <c r="H96" s="146" t="s">
        <v>79</v>
      </c>
      <c r="I96" s="141"/>
    </row>
    <row r="97" spans="1:9" s="14" customFormat="1" ht="27" customHeight="1" thickBot="1" x14ac:dyDescent="0.35">
      <c r="A97" s="141"/>
      <c r="B97" s="141" t="s">
        <v>171</v>
      </c>
      <c r="C97" s="142" t="str">
        <f t="shared" si="2"/>
        <v>Chem-OrgEVA-DE-2000</v>
      </c>
      <c r="D97" s="143"/>
      <c r="E97" s="143">
        <v>3.11</v>
      </c>
      <c r="F97" s="144">
        <f t="shared" si="3"/>
        <v>3.11</v>
      </c>
      <c r="G97" s="147"/>
      <c r="H97" s="146" t="s">
        <v>79</v>
      </c>
      <c r="I97" s="141"/>
    </row>
    <row r="98" spans="1:9" s="14" customFormat="1" ht="27" customHeight="1" thickBot="1" x14ac:dyDescent="0.35">
      <c r="A98" s="141"/>
      <c r="B98" s="141" t="s">
        <v>172</v>
      </c>
      <c r="C98" s="142" t="str">
        <f t="shared" si="2"/>
        <v>Chem-OrgFCKW R12-DE-2000</v>
      </c>
      <c r="D98" s="143"/>
      <c r="E98" s="143">
        <v>1.97</v>
      </c>
      <c r="F98" s="144">
        <f t="shared" si="3"/>
        <v>1.97</v>
      </c>
      <c r="G98" s="145"/>
      <c r="H98" s="146" t="s">
        <v>79</v>
      </c>
      <c r="I98" s="141"/>
    </row>
    <row r="99" spans="1:9" s="14" customFormat="1" ht="27" customHeight="1" thickBot="1" x14ac:dyDescent="0.35">
      <c r="A99" s="141"/>
      <c r="B99" s="141" t="s">
        <v>173</v>
      </c>
      <c r="C99" s="142" t="str">
        <f t="shared" si="2"/>
        <v>Chem-OrgGlyzerin-DE-2020</v>
      </c>
      <c r="D99" s="143"/>
      <c r="E99" s="143">
        <v>8.58</v>
      </c>
      <c r="F99" s="144">
        <f t="shared" si="3"/>
        <v>8.58</v>
      </c>
      <c r="G99" s="145"/>
      <c r="H99" s="146" t="s">
        <v>79</v>
      </c>
      <c r="I99" s="141"/>
    </row>
    <row r="100" spans="1:9" s="14" customFormat="1" ht="27" customHeight="1" thickBot="1" x14ac:dyDescent="0.35">
      <c r="A100" s="141"/>
      <c r="B100" s="141" t="s">
        <v>174</v>
      </c>
      <c r="C100" s="142" t="str">
        <f t="shared" si="2"/>
        <v>Chem-OrgGummi-EPDM-DE-2000</v>
      </c>
      <c r="D100" s="143"/>
      <c r="E100" s="143">
        <v>3.28</v>
      </c>
      <c r="F100" s="144">
        <f t="shared" si="3"/>
        <v>3.28</v>
      </c>
      <c r="G100" s="145"/>
      <c r="H100" s="146" t="s">
        <v>79</v>
      </c>
      <c r="I100" s="141"/>
    </row>
    <row r="101" spans="1:9" s="14" customFormat="1" ht="27" customHeight="1" thickBot="1" x14ac:dyDescent="0.35">
      <c r="A101" s="141"/>
      <c r="B101" s="141" t="s">
        <v>176</v>
      </c>
      <c r="C101" s="142" t="str">
        <f t="shared" si="2"/>
        <v>Chem-OrgH-FCKW R22-DE-2000</v>
      </c>
      <c r="D101" s="143"/>
      <c r="E101" s="143">
        <v>2.25</v>
      </c>
      <c r="F101" s="144">
        <f t="shared" si="3"/>
        <v>2.25</v>
      </c>
      <c r="G101" s="145"/>
      <c r="H101" s="146" t="s">
        <v>79</v>
      </c>
      <c r="I101" s="141"/>
    </row>
    <row r="102" spans="1:9" s="14" customFormat="1" ht="27" customHeight="1" thickBot="1" x14ac:dyDescent="0.35">
      <c r="A102" s="141"/>
      <c r="B102" s="141" t="s">
        <v>175</v>
      </c>
      <c r="C102" s="142" t="str">
        <f t="shared" si="2"/>
        <v>Chem-OrgHarnstoff-DE-2020</v>
      </c>
      <c r="D102" s="143"/>
      <c r="E102" s="143">
        <v>0.752</v>
      </c>
      <c r="F102" s="144">
        <f t="shared" si="3"/>
        <v>0.752</v>
      </c>
      <c r="G102" s="147"/>
      <c r="H102" s="146" t="s">
        <v>79</v>
      </c>
      <c r="I102" s="141"/>
    </row>
    <row r="103" spans="1:9" s="14" customFormat="1" ht="27" customHeight="1" thickBot="1" x14ac:dyDescent="0.35">
      <c r="A103" s="141"/>
      <c r="B103" s="141" t="s">
        <v>177</v>
      </c>
      <c r="C103" s="142" t="str">
        <f t="shared" si="2"/>
        <v>Chem-OrgLösemittel (hochrein)</v>
      </c>
      <c r="D103" s="143"/>
      <c r="E103" s="143">
        <v>2.59</v>
      </c>
      <c r="F103" s="144">
        <f t="shared" si="3"/>
        <v>2.59</v>
      </c>
      <c r="G103" s="145"/>
      <c r="H103" s="146" t="s">
        <v>79</v>
      </c>
      <c r="I103" s="141"/>
    </row>
    <row r="104" spans="1:9" s="14" customFormat="1" ht="27" customHeight="1" thickBot="1" x14ac:dyDescent="0.35">
      <c r="A104" s="141"/>
      <c r="B104" s="141" t="s">
        <v>178</v>
      </c>
      <c r="C104" s="142" t="str">
        <f t="shared" si="2"/>
        <v>Chem-OrgMethanol-Stoff-DE-2000</v>
      </c>
      <c r="D104" s="143"/>
      <c r="E104" s="143">
        <v>0.745</v>
      </c>
      <c r="F104" s="144">
        <f t="shared" si="3"/>
        <v>0.745</v>
      </c>
      <c r="G104" s="145"/>
      <c r="H104" s="146" t="s">
        <v>79</v>
      </c>
      <c r="I104" s="141"/>
    </row>
    <row r="105" spans="1:9" s="14" customFormat="1" ht="27" customHeight="1" thickBot="1" x14ac:dyDescent="0.35">
      <c r="A105" s="141"/>
      <c r="B105" s="141" t="s">
        <v>179</v>
      </c>
      <c r="C105" s="142" t="str">
        <f t="shared" si="2"/>
        <v>Chem-OrgPEG+DPM (hochrein)</v>
      </c>
      <c r="D105" s="143"/>
      <c r="E105" s="143">
        <v>2.2400000000000002</v>
      </c>
      <c r="F105" s="144">
        <f t="shared" si="3"/>
        <v>2.2400000000000002</v>
      </c>
      <c r="G105" s="145"/>
      <c r="H105" s="146" t="s">
        <v>79</v>
      </c>
      <c r="I105" s="141"/>
    </row>
    <row r="106" spans="1:9" s="14" customFormat="1" ht="27" customHeight="1" thickBot="1" x14ac:dyDescent="0.35">
      <c r="A106" s="141"/>
      <c r="B106" s="141" t="s">
        <v>180</v>
      </c>
      <c r="C106" s="142" t="str">
        <f t="shared" si="2"/>
        <v>Chem-orgPflanzenschutzmittel-2000</v>
      </c>
      <c r="D106" s="143"/>
      <c r="E106" s="143">
        <v>12.4</v>
      </c>
      <c r="F106" s="144">
        <f t="shared" si="3"/>
        <v>12.4</v>
      </c>
      <c r="G106" s="147"/>
      <c r="H106" s="146" t="s">
        <v>79</v>
      </c>
      <c r="I106" s="141"/>
    </row>
    <row r="107" spans="1:9" s="14" customFormat="1" ht="27" customHeight="1" thickBot="1" x14ac:dyDescent="0.35">
      <c r="A107" s="141"/>
      <c r="B107" s="141" t="s">
        <v>181</v>
      </c>
      <c r="C107" s="142" t="str">
        <f t="shared" si="2"/>
        <v>Chem-OrgPhenol-DE-2020/mass</v>
      </c>
      <c r="D107" s="143"/>
      <c r="E107" s="143">
        <v>2.02</v>
      </c>
      <c r="F107" s="144">
        <f t="shared" si="3"/>
        <v>2.02</v>
      </c>
      <c r="G107" s="145"/>
      <c r="H107" s="146" t="s">
        <v>79</v>
      </c>
      <c r="I107" s="141"/>
    </row>
    <row r="108" spans="1:9" s="14" customFormat="1" ht="27" customHeight="1" thickBot="1" x14ac:dyDescent="0.35">
      <c r="A108" s="141"/>
      <c r="B108" s="141" t="s">
        <v>182</v>
      </c>
      <c r="C108" s="142" t="str">
        <f t="shared" si="2"/>
        <v>Chem-OrgPLA (aus EcoInvent)</v>
      </c>
      <c r="D108" s="143"/>
      <c r="E108" s="143">
        <v>3.19</v>
      </c>
      <c r="F108" s="144">
        <f t="shared" si="3"/>
        <v>3.19</v>
      </c>
      <c r="G108" s="145"/>
      <c r="H108" s="146" t="s">
        <v>79</v>
      </c>
      <c r="I108" s="141"/>
    </row>
    <row r="109" spans="1:9" s="14" customFormat="1" ht="27" customHeight="1" thickBot="1" x14ac:dyDescent="0.35">
      <c r="A109" s="141"/>
      <c r="B109" s="141" t="s">
        <v>183</v>
      </c>
      <c r="C109" s="142" t="str">
        <f t="shared" si="2"/>
        <v>Chem-OrgPolyphenylenoxid-DE-2005</v>
      </c>
      <c r="D109" s="143"/>
      <c r="E109" s="143">
        <v>3.67</v>
      </c>
      <c r="F109" s="144">
        <f t="shared" si="3"/>
        <v>3.67</v>
      </c>
      <c r="G109" s="145"/>
      <c r="H109" s="146" t="s">
        <v>79</v>
      </c>
      <c r="I109" s="141"/>
    </row>
    <row r="110" spans="1:9" s="14" customFormat="1" ht="27" customHeight="1" thickBot="1" x14ac:dyDescent="0.35">
      <c r="A110" s="141"/>
      <c r="B110" s="141" t="s">
        <v>184</v>
      </c>
      <c r="C110" s="142" t="str">
        <f t="shared" si="2"/>
        <v>Chem-OrgPolypropylen-Granulat-EU-APME-2005</v>
      </c>
      <c r="D110" s="143"/>
      <c r="E110" s="143">
        <v>1.97</v>
      </c>
      <c r="F110" s="144">
        <f t="shared" si="3"/>
        <v>1.97</v>
      </c>
      <c r="G110" s="147"/>
      <c r="H110" s="146" t="s">
        <v>79</v>
      </c>
      <c r="I110" s="141"/>
    </row>
    <row r="111" spans="1:9" s="14" customFormat="1" ht="27" customHeight="1" thickBot="1" x14ac:dyDescent="0.35">
      <c r="A111" s="141"/>
      <c r="B111" s="141" t="s">
        <v>185</v>
      </c>
      <c r="C111" s="142" t="str">
        <f t="shared" si="2"/>
        <v>Chem-OrgR134a-DE-2000</v>
      </c>
      <c r="D111" s="143"/>
      <c r="E111" s="143">
        <v>2.13</v>
      </c>
      <c r="F111" s="144">
        <f t="shared" si="3"/>
        <v>2.13</v>
      </c>
      <c r="G111" s="145"/>
      <c r="H111" s="146" t="s">
        <v>79</v>
      </c>
      <c r="I111" s="141"/>
    </row>
    <row r="112" spans="1:9" s="14" customFormat="1" ht="27" customHeight="1" thickBot="1" x14ac:dyDescent="0.35">
      <c r="A112" s="141"/>
      <c r="B112" s="141" t="s">
        <v>186</v>
      </c>
      <c r="C112" s="142" t="str">
        <f t="shared" si="2"/>
        <v>Chem-OrgR600a (iso-Butan)-DE-2000</v>
      </c>
      <c r="D112" s="143"/>
      <c r="E112" s="143">
        <v>0.52700000000000002</v>
      </c>
      <c r="F112" s="144">
        <f t="shared" si="3"/>
        <v>0.52700000000000002</v>
      </c>
      <c r="G112" s="145"/>
      <c r="H112" s="146" t="s">
        <v>79</v>
      </c>
      <c r="I112" s="141"/>
    </row>
    <row r="113" spans="1:9" s="14" customFormat="1" ht="27" customHeight="1" thickBot="1" x14ac:dyDescent="0.35">
      <c r="A113" s="141"/>
      <c r="B113" s="141" t="s">
        <v>187</v>
      </c>
      <c r="C113" s="142" t="str">
        <f t="shared" si="2"/>
        <v>Chem-OrgRuss-DE-2000</v>
      </c>
      <c r="D113" s="143"/>
      <c r="E113" s="143">
        <v>0.41599999999999998</v>
      </c>
      <c r="F113" s="144">
        <f t="shared" si="3"/>
        <v>0.41599999999999998</v>
      </c>
      <c r="G113" s="145"/>
      <c r="H113" s="146" t="s">
        <v>79</v>
      </c>
      <c r="I113" s="141"/>
    </row>
    <row r="114" spans="1:9" s="14" customFormat="1" ht="27" customHeight="1" thickBot="1" x14ac:dyDescent="0.35">
      <c r="A114" s="141"/>
      <c r="B114" s="141" t="s">
        <v>188</v>
      </c>
      <c r="C114" s="142" t="str">
        <f t="shared" si="2"/>
        <v>Chem-OrgTetrachlorkohlenstoff-DE-2000</v>
      </c>
      <c r="D114" s="143"/>
      <c r="E114" s="143">
        <v>1.62</v>
      </c>
      <c r="F114" s="144">
        <f t="shared" si="3"/>
        <v>1.62</v>
      </c>
      <c r="G114" s="147"/>
      <c r="H114" s="146" t="s">
        <v>79</v>
      </c>
      <c r="I114" s="141"/>
    </row>
    <row r="115" spans="1:9" s="14" customFormat="1" ht="27" customHeight="1" thickBot="1" x14ac:dyDescent="0.35">
      <c r="A115" s="141"/>
      <c r="B115" s="141" t="s">
        <v>189</v>
      </c>
      <c r="C115" s="142" t="str">
        <f t="shared" si="2"/>
        <v>Chem-orgThermo-Öl-DE-2000</v>
      </c>
      <c r="D115" s="143"/>
      <c r="E115" s="143">
        <v>7.24</v>
      </c>
      <c r="F115" s="144">
        <f t="shared" si="3"/>
        <v>7.24</v>
      </c>
      <c r="G115" s="145"/>
      <c r="H115" s="146" t="s">
        <v>79</v>
      </c>
      <c r="I115" s="141"/>
    </row>
    <row r="116" spans="1:9" s="14" customFormat="1" ht="27" customHeight="1" thickBot="1" x14ac:dyDescent="0.35">
      <c r="A116" s="141" t="s">
        <v>193</v>
      </c>
      <c r="B116" s="141" t="s">
        <v>193</v>
      </c>
      <c r="C116" s="142" t="str">
        <f t="shared" si="2"/>
        <v>Chlor</v>
      </c>
      <c r="D116" s="143">
        <v>0.59260000000000002</v>
      </c>
      <c r="E116" s="143">
        <v>0.98699999999999999</v>
      </c>
      <c r="F116" s="144">
        <f t="shared" si="3"/>
        <v>0.59260000000000002</v>
      </c>
      <c r="G116" s="145"/>
      <c r="H116" s="146" t="s">
        <v>79</v>
      </c>
      <c r="I116" s="141"/>
    </row>
    <row r="117" spans="1:9" s="14" customFormat="1" ht="27" customHeight="1" thickBot="1" x14ac:dyDescent="0.35">
      <c r="A117" s="141"/>
      <c r="B117" s="141" t="s">
        <v>190</v>
      </c>
      <c r="C117" s="142" t="str">
        <f t="shared" si="2"/>
        <v>chlorine (compressed)</v>
      </c>
      <c r="D117" s="143"/>
      <c r="E117" s="143">
        <v>1.1390400000000001</v>
      </c>
      <c r="F117" s="144">
        <f t="shared" si="3"/>
        <v>1.1390400000000001</v>
      </c>
      <c r="G117" s="145"/>
      <c r="H117" s="146" t="s">
        <v>79</v>
      </c>
      <c r="I117" s="141"/>
    </row>
    <row r="118" spans="1:9" s="14" customFormat="1" ht="27" customHeight="1" thickBot="1" x14ac:dyDescent="0.35">
      <c r="A118" s="141" t="s">
        <v>194</v>
      </c>
      <c r="B118" s="141"/>
      <c r="C118" s="142" t="str">
        <f t="shared" si="2"/>
        <v>Chlormethan</v>
      </c>
      <c r="D118" s="143">
        <v>3.1753300000000002</v>
      </c>
      <c r="E118" s="143"/>
      <c r="F118" s="144">
        <f t="shared" si="3"/>
        <v>3.1753300000000002</v>
      </c>
      <c r="G118" s="145"/>
      <c r="H118" s="146" t="s">
        <v>79</v>
      </c>
      <c r="I118" s="141"/>
    </row>
    <row r="119" spans="1:9" s="14" customFormat="1" ht="27" customHeight="1" thickBot="1" x14ac:dyDescent="0.35">
      <c r="A119" s="141" t="s">
        <v>195</v>
      </c>
      <c r="B119" s="141" t="s">
        <v>195</v>
      </c>
      <c r="C119" s="142" t="str">
        <f t="shared" si="2"/>
        <v>Chrom</v>
      </c>
      <c r="D119" s="143">
        <v>27.347809999999999</v>
      </c>
      <c r="E119" s="143">
        <v>26.260999999999999</v>
      </c>
      <c r="F119" s="144">
        <f t="shared" si="3"/>
        <v>27.347809999999999</v>
      </c>
      <c r="G119" s="145"/>
      <c r="H119" s="146" t="s">
        <v>79</v>
      </c>
      <c r="I119" s="141"/>
    </row>
    <row r="120" spans="1:9" s="14" customFormat="1" ht="27" customHeight="1" thickBot="1" x14ac:dyDescent="0.35">
      <c r="A120" s="141" t="s">
        <v>196</v>
      </c>
      <c r="B120" s="141" t="s">
        <v>196</v>
      </c>
      <c r="C120" s="142" t="str">
        <f t="shared" si="2"/>
        <v>Chromerze</v>
      </c>
      <c r="D120" s="143">
        <v>4.6519999999999999E-2</v>
      </c>
      <c r="E120" s="143">
        <v>2.06E-2</v>
      </c>
      <c r="F120" s="144">
        <f t="shared" si="3"/>
        <v>4.6519999999999999E-2</v>
      </c>
      <c r="G120" s="147"/>
      <c r="H120" s="146" t="s">
        <v>79</v>
      </c>
      <c r="I120" s="141"/>
    </row>
    <row r="121" spans="1:9" s="14" customFormat="1" ht="27" customHeight="1" thickBot="1" x14ac:dyDescent="0.35">
      <c r="A121" s="141"/>
      <c r="B121" s="141" t="s">
        <v>191</v>
      </c>
      <c r="C121" s="142" t="str">
        <f t="shared" si="2"/>
        <v>Crystalline silicon PV module production</v>
      </c>
      <c r="D121" s="143"/>
      <c r="E121" s="143"/>
      <c r="F121" s="144">
        <f t="shared" si="3"/>
        <v>0</v>
      </c>
      <c r="G121" s="145"/>
      <c r="H121" s="146" t="s">
        <v>79</v>
      </c>
      <c r="I121" s="141"/>
    </row>
    <row r="122" spans="1:9" s="14" customFormat="1" ht="27" customHeight="1" thickBot="1" x14ac:dyDescent="0.35">
      <c r="A122" s="141" t="s">
        <v>197</v>
      </c>
      <c r="B122" s="141" t="s">
        <v>198</v>
      </c>
      <c r="C122" s="142" t="str">
        <f t="shared" si="2"/>
        <v>Cumol</v>
      </c>
      <c r="D122" s="143">
        <v>2.3237100000000002</v>
      </c>
      <c r="E122" s="143">
        <v>2.2200000000000002</v>
      </c>
      <c r="F122" s="144">
        <f t="shared" si="3"/>
        <v>2.3237100000000002</v>
      </c>
      <c r="G122" s="145"/>
      <c r="H122" s="146" t="s">
        <v>79</v>
      </c>
      <c r="I122" s="141"/>
    </row>
    <row r="123" spans="1:9" s="14" customFormat="1" ht="27" customHeight="1" thickBot="1" x14ac:dyDescent="0.35">
      <c r="A123" s="141" t="s">
        <v>199</v>
      </c>
      <c r="B123" s="141"/>
      <c r="C123" s="142" t="str">
        <f t="shared" si="2"/>
        <v>Cyclohexan</v>
      </c>
      <c r="D123" s="143">
        <v>2.4976500000000001</v>
      </c>
      <c r="E123" s="143"/>
      <c r="F123" s="144">
        <f t="shared" si="3"/>
        <v>2.4976500000000001</v>
      </c>
      <c r="G123" s="145"/>
      <c r="H123" s="146" t="s">
        <v>79</v>
      </c>
      <c r="I123" s="141"/>
    </row>
    <row r="124" spans="1:9" s="14" customFormat="1" ht="27" customHeight="1" thickBot="1" x14ac:dyDescent="0.35">
      <c r="A124" s="141" t="s">
        <v>200</v>
      </c>
      <c r="B124" s="141"/>
      <c r="C124" s="142" t="str">
        <f t="shared" si="2"/>
        <v>Dichlormethan</v>
      </c>
      <c r="D124" s="143">
        <v>3.4313600000000002</v>
      </c>
      <c r="E124" s="143"/>
      <c r="F124" s="144">
        <f t="shared" si="3"/>
        <v>3.4313600000000002</v>
      </c>
      <c r="G124" s="145"/>
      <c r="H124" s="146" t="s">
        <v>79</v>
      </c>
      <c r="I124" s="141"/>
    </row>
    <row r="125" spans="1:9" s="14" customFormat="1" ht="27" customHeight="1" thickBot="1" x14ac:dyDescent="0.35">
      <c r="A125" s="141" t="s">
        <v>201</v>
      </c>
      <c r="B125" s="141" t="s">
        <v>201</v>
      </c>
      <c r="C125" s="142" t="str">
        <f t="shared" si="2"/>
        <v>Dolomit</v>
      </c>
      <c r="D125" s="143">
        <v>7.0099999999999996E-2</v>
      </c>
      <c r="E125" s="143">
        <v>2.7199999999999998E-2</v>
      </c>
      <c r="F125" s="144">
        <f t="shared" si="3"/>
        <v>7.0099999999999996E-2</v>
      </c>
      <c r="G125" s="147"/>
      <c r="H125" s="146" t="s">
        <v>79</v>
      </c>
      <c r="I125" s="141"/>
    </row>
    <row r="126" spans="1:9" s="14" customFormat="1" ht="27" customHeight="1" thickBot="1" x14ac:dyDescent="0.35">
      <c r="A126" s="141" t="s">
        <v>202</v>
      </c>
      <c r="B126" s="141" t="s">
        <v>202</v>
      </c>
      <c r="C126" s="142" t="str">
        <f t="shared" si="2"/>
        <v>Edelstahlblech</v>
      </c>
      <c r="D126" s="143">
        <v>5.1841400000000002</v>
      </c>
      <c r="E126" s="143">
        <v>4.5289999999999999</v>
      </c>
      <c r="F126" s="144">
        <f t="shared" si="3"/>
        <v>5.1841400000000002</v>
      </c>
      <c r="G126" s="145"/>
      <c r="H126" s="146" t="s">
        <v>79</v>
      </c>
      <c r="I126" s="141"/>
    </row>
    <row r="127" spans="1:9" s="14" customFormat="1" ht="27" customHeight="1" thickBot="1" x14ac:dyDescent="0.35">
      <c r="A127" s="141" t="s">
        <v>203</v>
      </c>
      <c r="B127" s="141" t="s">
        <v>203</v>
      </c>
      <c r="C127" s="142" t="str">
        <f t="shared" si="2"/>
        <v>Eisen</v>
      </c>
      <c r="D127" s="143">
        <v>1.7640199999999999</v>
      </c>
      <c r="E127" s="143">
        <v>1.5</v>
      </c>
      <c r="F127" s="144">
        <f t="shared" si="3"/>
        <v>1.7640199999999999</v>
      </c>
      <c r="G127" s="145"/>
      <c r="H127" s="146" t="s">
        <v>79</v>
      </c>
      <c r="I127" s="141"/>
    </row>
    <row r="128" spans="1:9" s="14" customFormat="1" ht="27" customHeight="1" thickBot="1" x14ac:dyDescent="0.35">
      <c r="A128" s="141" t="s">
        <v>204</v>
      </c>
      <c r="B128" s="141" t="s">
        <v>204</v>
      </c>
      <c r="C128" s="142" t="str">
        <f t="shared" si="2"/>
        <v>Eisenerz 46%</v>
      </c>
      <c r="D128" s="143">
        <v>8.4899999999999993E-3</v>
      </c>
      <c r="E128" s="143">
        <v>4.4400000000000004E-3</v>
      </c>
      <c r="F128" s="144">
        <f t="shared" si="3"/>
        <v>8.4899999999999993E-3</v>
      </c>
      <c r="G128" s="145"/>
      <c r="H128" s="146" t="s">
        <v>79</v>
      </c>
      <c r="I128" s="141"/>
    </row>
    <row r="129" spans="1:9" s="14" customFormat="1" ht="27" customHeight="1" thickBot="1" x14ac:dyDescent="0.35">
      <c r="A129" s="141" t="s">
        <v>205</v>
      </c>
      <c r="B129" s="141" t="s">
        <v>205</v>
      </c>
      <c r="C129" s="142" t="str">
        <f t="shared" si="2"/>
        <v>Eisenerzkonzentrat</v>
      </c>
      <c r="D129" s="143">
        <v>8.8340000000000002E-2</v>
      </c>
      <c r="E129" s="143">
        <v>1.7299999999999999E-2</v>
      </c>
      <c r="F129" s="144">
        <f t="shared" si="3"/>
        <v>8.8340000000000002E-2</v>
      </c>
      <c r="G129" s="145"/>
      <c r="H129" s="146" t="s">
        <v>79</v>
      </c>
      <c r="I129" s="141"/>
    </row>
    <row r="130" spans="1:9" s="14" customFormat="1" ht="27" customHeight="1" thickBot="1" x14ac:dyDescent="0.35">
      <c r="A130" s="141" t="s">
        <v>206</v>
      </c>
      <c r="B130" s="141" t="s">
        <v>206</v>
      </c>
      <c r="C130" s="142" t="str">
        <f t="shared" si="2"/>
        <v>Epoxidharz</v>
      </c>
      <c r="D130" s="143">
        <v>4.7784399999999998</v>
      </c>
      <c r="E130" s="143">
        <v>6.8109999999999999</v>
      </c>
      <c r="F130" s="144">
        <f t="shared" si="3"/>
        <v>4.7784399999999998</v>
      </c>
      <c r="G130" s="147"/>
      <c r="H130" s="146" t="s">
        <v>79</v>
      </c>
      <c r="I130" s="141"/>
    </row>
    <row r="131" spans="1:9" s="14" customFormat="1" ht="27" customHeight="1" thickBot="1" x14ac:dyDescent="0.35">
      <c r="A131" s="141" t="s">
        <v>207</v>
      </c>
      <c r="B131" s="141" t="s">
        <v>208</v>
      </c>
      <c r="C131" s="142" t="str">
        <f t="shared" si="2"/>
        <v>Essigsäure</v>
      </c>
      <c r="D131" s="143">
        <v>1.62985</v>
      </c>
      <c r="E131" s="143">
        <v>1.1000000000000001</v>
      </c>
      <c r="F131" s="144">
        <f t="shared" si="3"/>
        <v>1.62985</v>
      </c>
      <c r="G131" s="145"/>
      <c r="H131" s="146" t="s">
        <v>79</v>
      </c>
      <c r="I131" s="141"/>
    </row>
    <row r="132" spans="1:9" s="14" customFormat="1" ht="27" customHeight="1" thickBot="1" x14ac:dyDescent="0.35">
      <c r="A132" s="141" t="s">
        <v>209</v>
      </c>
      <c r="B132" s="141"/>
      <c r="C132" s="142" t="str">
        <f t="shared" ref="C132:C195" si="4">IF(AND(A132="",B132=""),"zzz - zu ergänzen",IF(A132&lt;&gt;"",A132,B132))</f>
        <v>Ethan</v>
      </c>
      <c r="D132" s="143">
        <v>0.88746999999999998</v>
      </c>
      <c r="E132" s="143"/>
      <c r="F132" s="144">
        <f t="shared" ref="F132:F195" si="5">IF(D132&lt;&gt;"",D132,E132)</f>
        <v>0.88746999999999998</v>
      </c>
      <c r="G132" s="145"/>
      <c r="H132" s="146" t="s">
        <v>79</v>
      </c>
      <c r="I132" s="141"/>
    </row>
    <row r="133" spans="1:9" s="14" customFormat="1" ht="27" customHeight="1" thickBot="1" x14ac:dyDescent="0.35">
      <c r="A133" s="141" t="s">
        <v>210</v>
      </c>
      <c r="B133" s="141" t="s">
        <v>211</v>
      </c>
      <c r="C133" s="142" t="str">
        <f t="shared" si="4"/>
        <v>Ethylbenzol</v>
      </c>
      <c r="D133" s="143">
        <v>2.2725300000000002</v>
      </c>
      <c r="E133" s="143">
        <v>2.66</v>
      </c>
      <c r="F133" s="144">
        <f t="shared" si="5"/>
        <v>2.2725300000000002</v>
      </c>
      <c r="G133" s="145"/>
      <c r="H133" s="146" t="s">
        <v>79</v>
      </c>
      <c r="I133" s="141"/>
    </row>
    <row r="134" spans="1:9" s="14" customFormat="1" ht="27" customHeight="1" thickBot="1" x14ac:dyDescent="0.35">
      <c r="A134" s="141" t="s">
        <v>212</v>
      </c>
      <c r="B134" s="141" t="s">
        <v>212</v>
      </c>
      <c r="C134" s="142" t="str">
        <f t="shared" si="4"/>
        <v>Ethylen</v>
      </c>
      <c r="D134" s="143">
        <v>1.4583900000000001</v>
      </c>
      <c r="E134" s="143">
        <v>1.42</v>
      </c>
      <c r="F134" s="144">
        <f t="shared" si="5"/>
        <v>1.4583900000000001</v>
      </c>
      <c r="G134" s="147"/>
      <c r="H134" s="146" t="s">
        <v>79</v>
      </c>
      <c r="I134" s="141"/>
    </row>
    <row r="135" spans="1:9" s="14" customFormat="1" ht="27" customHeight="1" thickBot="1" x14ac:dyDescent="0.35">
      <c r="A135" s="141" t="s">
        <v>213</v>
      </c>
      <c r="B135" s="141" t="s">
        <v>214</v>
      </c>
      <c r="C135" s="142" t="str">
        <f t="shared" si="4"/>
        <v>Ethylenoxid</v>
      </c>
      <c r="D135" s="143">
        <v>1.8521000000000001</v>
      </c>
      <c r="E135" s="143">
        <v>2.13</v>
      </c>
      <c r="F135" s="144">
        <f t="shared" si="5"/>
        <v>1.8521000000000001</v>
      </c>
      <c r="G135" s="145"/>
      <c r="H135" s="146" t="s">
        <v>79</v>
      </c>
      <c r="I135" s="141"/>
    </row>
    <row r="136" spans="1:9" s="14" customFormat="1" ht="27" customHeight="1" thickBot="1" x14ac:dyDescent="0.35">
      <c r="A136" s="141"/>
      <c r="B136" s="141" t="s">
        <v>192</v>
      </c>
      <c r="C136" s="142" t="str">
        <f t="shared" si="4"/>
        <v>FabrikAnoden-C-DE-2000</v>
      </c>
      <c r="D136" s="143"/>
      <c r="E136" s="143">
        <v>0.38400000000000001</v>
      </c>
      <c r="F136" s="144">
        <f t="shared" si="5"/>
        <v>0.38400000000000001</v>
      </c>
      <c r="G136" s="147"/>
      <c r="H136" s="146" t="s">
        <v>79</v>
      </c>
      <c r="I136" s="141"/>
    </row>
    <row r="137" spans="1:9" s="14" customFormat="1" ht="27" customHeight="1" thickBot="1" x14ac:dyDescent="0.35">
      <c r="A137" s="141" t="s">
        <v>215</v>
      </c>
      <c r="B137" s="141"/>
      <c r="C137" s="142" t="str">
        <f t="shared" si="4"/>
        <v>Fluorpolymere (PTFE)</v>
      </c>
      <c r="D137" s="143">
        <v>120.40304999999999</v>
      </c>
      <c r="E137" s="143"/>
      <c r="F137" s="144">
        <f t="shared" si="5"/>
        <v>120.40304999999999</v>
      </c>
      <c r="G137" s="145"/>
      <c r="H137" s="146" t="s">
        <v>79</v>
      </c>
      <c r="I137" s="141"/>
    </row>
    <row r="138" spans="1:9" s="14" customFormat="1" ht="27" customHeight="1" thickBot="1" x14ac:dyDescent="0.35">
      <c r="A138" s="141" t="s">
        <v>216</v>
      </c>
      <c r="B138" s="141" t="s">
        <v>216</v>
      </c>
      <c r="C138" s="142" t="str">
        <f t="shared" si="4"/>
        <v>Flussspat</v>
      </c>
      <c r="D138" s="143">
        <v>0.20551</v>
      </c>
      <c r="E138" s="143">
        <v>8.8599999999999998E-2</v>
      </c>
      <c r="F138" s="144">
        <f t="shared" si="5"/>
        <v>0.20551</v>
      </c>
      <c r="G138" s="145"/>
      <c r="H138" s="146" t="s">
        <v>79</v>
      </c>
      <c r="I138" s="141"/>
    </row>
    <row r="139" spans="1:9" s="14" customFormat="1" ht="27" customHeight="1" thickBot="1" x14ac:dyDescent="0.35">
      <c r="A139" s="141" t="s">
        <v>217</v>
      </c>
      <c r="B139" s="141" t="s">
        <v>218</v>
      </c>
      <c r="C139" s="142" t="str">
        <f t="shared" si="4"/>
        <v>Formaldehyd</v>
      </c>
      <c r="D139" s="143">
        <v>0.91727999999999998</v>
      </c>
      <c r="E139" s="143">
        <v>0.53</v>
      </c>
      <c r="F139" s="144">
        <f t="shared" si="5"/>
        <v>0.91727999999999998</v>
      </c>
      <c r="G139" s="147"/>
      <c r="H139" s="146" t="s">
        <v>79</v>
      </c>
      <c r="I139" s="141"/>
    </row>
    <row r="140" spans="1:9" s="14" customFormat="1" ht="27" customHeight="1" thickBot="1" x14ac:dyDescent="0.35">
      <c r="A140" s="141" t="s">
        <v>219</v>
      </c>
      <c r="B140" s="141" t="s">
        <v>219</v>
      </c>
      <c r="C140" s="142" t="str">
        <f t="shared" si="4"/>
        <v>Gallium</v>
      </c>
      <c r="D140" s="143">
        <v>170.01504</v>
      </c>
      <c r="E140" s="148">
        <v>186084</v>
      </c>
      <c r="F140" s="144">
        <f t="shared" si="5"/>
        <v>170.01504</v>
      </c>
      <c r="G140" s="145"/>
      <c r="H140" s="146" t="s">
        <v>79</v>
      </c>
      <c r="I140" s="141"/>
    </row>
    <row r="141" spans="1:9" s="14" customFormat="1" ht="27" customHeight="1" thickBot="1" x14ac:dyDescent="0.35">
      <c r="A141" s="141" t="s">
        <v>220</v>
      </c>
      <c r="B141" s="141" t="s">
        <v>220</v>
      </c>
      <c r="C141" s="142" t="str">
        <f t="shared" si="4"/>
        <v>Gesteinsmehl</v>
      </c>
      <c r="D141" s="143">
        <v>6.3519999999999993E-2</v>
      </c>
      <c r="E141" s="143">
        <v>2.93E-2</v>
      </c>
      <c r="F141" s="144">
        <f t="shared" si="5"/>
        <v>6.3519999999999993E-2</v>
      </c>
      <c r="G141" s="145"/>
      <c r="H141" s="146" t="s">
        <v>79</v>
      </c>
      <c r="I141" s="141"/>
    </row>
    <row r="142" spans="1:9" s="14" customFormat="1" ht="27" customHeight="1" thickBot="1" x14ac:dyDescent="0.35">
      <c r="A142" s="141" t="s">
        <v>221</v>
      </c>
      <c r="B142" s="141" t="s">
        <v>222</v>
      </c>
      <c r="C142" s="142" t="str">
        <f t="shared" si="4"/>
        <v>GFK (Glasfaserverstärkte Kunststoffe)</v>
      </c>
      <c r="D142" s="143">
        <v>8.5488300000000006</v>
      </c>
      <c r="E142" s="143">
        <v>8.8160000000000007</v>
      </c>
      <c r="F142" s="144">
        <f t="shared" si="5"/>
        <v>8.5488300000000006</v>
      </c>
      <c r="G142" s="145"/>
      <c r="H142" s="146" t="s">
        <v>79</v>
      </c>
      <c r="I142" s="141"/>
    </row>
    <row r="143" spans="1:9" s="14" customFormat="1" ht="27" customHeight="1" thickBot="1" x14ac:dyDescent="0.35">
      <c r="A143" s="141" t="s">
        <v>223</v>
      </c>
      <c r="B143" s="141" t="s">
        <v>224</v>
      </c>
      <c r="C143" s="142" t="str">
        <f t="shared" si="4"/>
        <v>Gips (Calciumsulfat)</v>
      </c>
      <c r="D143" s="143">
        <v>7.5100000000000002E-3</v>
      </c>
      <c r="E143" s="143">
        <v>1.7600000000000001E-3</v>
      </c>
      <c r="F143" s="144">
        <f t="shared" si="5"/>
        <v>7.5100000000000002E-3</v>
      </c>
      <c r="G143" s="147"/>
      <c r="H143" s="146" t="s">
        <v>79</v>
      </c>
      <c r="I143" s="141"/>
    </row>
    <row r="144" spans="1:9" s="14" customFormat="1" ht="27" customHeight="1" thickBot="1" x14ac:dyDescent="0.35">
      <c r="A144" s="141" t="s">
        <v>225</v>
      </c>
      <c r="B144" s="141" t="s">
        <v>226</v>
      </c>
      <c r="C144" s="142" t="str">
        <f t="shared" si="4"/>
        <v>Glas (Behälterglas)</v>
      </c>
      <c r="D144" s="143">
        <v>1.0255799999999999</v>
      </c>
      <c r="E144" s="143">
        <v>0.56299999999999994</v>
      </c>
      <c r="F144" s="144">
        <f t="shared" si="5"/>
        <v>1.0255799999999999</v>
      </c>
      <c r="G144" s="145"/>
      <c r="H144" s="146" t="s">
        <v>79</v>
      </c>
      <c r="I144" s="141"/>
    </row>
    <row r="145" spans="1:9" s="14" customFormat="1" ht="27" customHeight="1" thickBot="1" x14ac:dyDescent="0.35">
      <c r="A145" s="141" t="s">
        <v>227</v>
      </c>
      <c r="B145" s="141" t="s">
        <v>228</v>
      </c>
      <c r="C145" s="142" t="str">
        <f t="shared" si="4"/>
        <v>Glas (Flachglas)</v>
      </c>
      <c r="D145" s="143">
        <v>0.96503000000000005</v>
      </c>
      <c r="E145" s="143">
        <v>0.6</v>
      </c>
      <c r="F145" s="144">
        <f t="shared" si="5"/>
        <v>0.96503000000000005</v>
      </c>
      <c r="G145" s="145"/>
      <c r="H145" s="146" t="s">
        <v>79</v>
      </c>
      <c r="I145" s="141"/>
    </row>
    <row r="146" spans="1:9" s="14" customFormat="1" ht="27" customHeight="1" thickBot="1" x14ac:dyDescent="0.35">
      <c r="A146" s="141" t="s">
        <v>229</v>
      </c>
      <c r="B146" s="141" t="s">
        <v>229</v>
      </c>
      <c r="C146" s="142" t="str">
        <f t="shared" si="4"/>
        <v>Glasfasern</v>
      </c>
      <c r="D146" s="143">
        <v>2.4246699999999999</v>
      </c>
      <c r="E146" s="143">
        <v>2.5830000000000002</v>
      </c>
      <c r="F146" s="144">
        <f t="shared" si="5"/>
        <v>2.4246699999999999</v>
      </c>
      <c r="G146" s="145"/>
      <c r="H146" s="146" t="s">
        <v>79</v>
      </c>
      <c r="I146" s="141"/>
    </row>
    <row r="147" spans="1:9" s="14" customFormat="1" ht="27" customHeight="1" thickBot="1" x14ac:dyDescent="0.35">
      <c r="A147" s="141" t="s">
        <v>230</v>
      </c>
      <c r="B147" s="141" t="s">
        <v>230</v>
      </c>
      <c r="C147" s="142" t="str">
        <f t="shared" si="4"/>
        <v>Glaswolle</v>
      </c>
      <c r="D147" s="143">
        <v>2.6620300000000001</v>
      </c>
      <c r="E147" s="143">
        <v>1.141</v>
      </c>
      <c r="F147" s="144">
        <f t="shared" si="5"/>
        <v>2.6620300000000001</v>
      </c>
      <c r="G147" s="147"/>
      <c r="H147" s="146" t="s">
        <v>79</v>
      </c>
      <c r="I147" s="141"/>
    </row>
    <row r="148" spans="1:9" s="14" customFormat="1" ht="27" customHeight="1" thickBot="1" x14ac:dyDescent="0.35">
      <c r="A148" s="141" t="s">
        <v>231</v>
      </c>
      <c r="B148" s="141" t="s">
        <v>231</v>
      </c>
      <c r="C148" s="142" t="str">
        <f t="shared" si="4"/>
        <v>Gold</v>
      </c>
      <c r="D148" s="143">
        <v>47790.299610000002</v>
      </c>
      <c r="E148" s="143">
        <v>17903.079000000002</v>
      </c>
      <c r="F148" s="144">
        <f t="shared" si="5"/>
        <v>47790.299610000002</v>
      </c>
      <c r="G148" s="145"/>
      <c r="H148" s="146" t="s">
        <v>79</v>
      </c>
      <c r="I148" s="141"/>
    </row>
    <row r="149" spans="1:9" s="14" customFormat="1" ht="27" customHeight="1" thickBot="1" x14ac:dyDescent="0.35">
      <c r="A149" s="141" t="s">
        <v>232</v>
      </c>
      <c r="B149" s="141" t="s">
        <v>232</v>
      </c>
      <c r="C149" s="142" t="str">
        <f t="shared" si="4"/>
        <v>Graphit</v>
      </c>
      <c r="D149" s="143">
        <v>6.9150000000000003E-2</v>
      </c>
      <c r="E149" s="148">
        <v>2.7300000000000001E-2</v>
      </c>
      <c r="F149" s="144">
        <f t="shared" si="5"/>
        <v>6.9150000000000003E-2</v>
      </c>
      <c r="G149" s="145"/>
      <c r="H149" s="146" t="s">
        <v>79</v>
      </c>
      <c r="I149" s="141"/>
    </row>
    <row r="150" spans="1:9" s="14" customFormat="1" ht="27" customHeight="1" thickBot="1" x14ac:dyDescent="0.35">
      <c r="A150" s="141" t="s">
        <v>233</v>
      </c>
      <c r="B150" s="141" t="s">
        <v>235</v>
      </c>
      <c r="C150" s="142" t="str">
        <f t="shared" si="4"/>
        <v>Helium, Prozessgas</v>
      </c>
      <c r="D150" s="143">
        <v>8.5565499999999997</v>
      </c>
      <c r="E150" s="143" t="s">
        <v>234</v>
      </c>
      <c r="F150" s="144">
        <f t="shared" si="5"/>
        <v>8.5565499999999997</v>
      </c>
      <c r="G150" s="145"/>
      <c r="H150" s="146" t="s">
        <v>79</v>
      </c>
      <c r="I150" s="141"/>
    </row>
    <row r="151" spans="1:9" s="14" customFormat="1" ht="27" customHeight="1" thickBot="1" x14ac:dyDescent="0.35">
      <c r="A151" s="141" t="s">
        <v>236</v>
      </c>
      <c r="B151" s="141" t="s">
        <v>237</v>
      </c>
      <c r="C151" s="142" t="str">
        <f t="shared" si="4"/>
        <v>Holz unbehandelt</v>
      </c>
      <c r="D151" s="143">
        <v>0.11829000000000001</v>
      </c>
      <c r="E151" s="143">
        <v>1.1900000000000001E-2</v>
      </c>
      <c r="F151" s="144">
        <f t="shared" si="5"/>
        <v>0.11829000000000001</v>
      </c>
      <c r="G151" s="147"/>
      <c r="H151" s="146" t="s">
        <v>79</v>
      </c>
      <c r="I151" s="141"/>
    </row>
    <row r="152" spans="1:9" s="14" customFormat="1" ht="27" customHeight="1" thickBot="1" x14ac:dyDescent="0.35">
      <c r="A152" s="141" t="s">
        <v>238</v>
      </c>
      <c r="B152" s="141" t="s">
        <v>238</v>
      </c>
      <c r="C152" s="142" t="str">
        <f t="shared" si="4"/>
        <v>Holzstoff</v>
      </c>
      <c r="D152" s="143">
        <v>1.55128</v>
      </c>
      <c r="E152" s="143">
        <v>0.69699999999999995</v>
      </c>
      <c r="F152" s="144">
        <f t="shared" si="5"/>
        <v>1.55128</v>
      </c>
      <c r="G152" s="145"/>
      <c r="H152" s="146" t="s">
        <v>79</v>
      </c>
      <c r="I152" s="141"/>
    </row>
    <row r="153" spans="1:9" s="14" customFormat="1" ht="27" customHeight="1" thickBot="1" x14ac:dyDescent="0.35">
      <c r="A153" s="141" t="s">
        <v>239</v>
      </c>
      <c r="B153" s="141"/>
      <c r="C153" s="142" t="str">
        <f t="shared" si="4"/>
        <v>Hüttensand</v>
      </c>
      <c r="D153" s="143">
        <v>0.1011</v>
      </c>
      <c r="E153" s="143"/>
      <c r="F153" s="144">
        <f t="shared" si="5"/>
        <v>0.1011</v>
      </c>
      <c r="G153" s="145"/>
      <c r="H153" s="146" t="s">
        <v>79</v>
      </c>
      <c r="I153" s="141"/>
    </row>
    <row r="154" spans="1:9" s="14" customFormat="1" ht="27" customHeight="1" thickBot="1" x14ac:dyDescent="0.35">
      <c r="A154" s="141" t="s">
        <v>240</v>
      </c>
      <c r="B154" s="141"/>
      <c r="C154" s="142" t="str">
        <f t="shared" si="4"/>
        <v>Hydrauliköl</v>
      </c>
      <c r="D154" s="143">
        <v>1.9220000000000001E-2</v>
      </c>
      <c r="E154" s="143"/>
      <c r="F154" s="144">
        <f t="shared" si="5"/>
        <v>1.9220000000000001E-2</v>
      </c>
      <c r="G154" s="145"/>
      <c r="H154" s="146" t="s">
        <v>79</v>
      </c>
      <c r="I154" s="141"/>
    </row>
    <row r="155" spans="1:9" s="14" customFormat="1" ht="27" customHeight="1" thickBot="1" x14ac:dyDescent="0.35">
      <c r="A155" s="141" t="s">
        <v>241</v>
      </c>
      <c r="B155" s="141" t="s">
        <v>241</v>
      </c>
      <c r="C155" s="142" t="str">
        <f t="shared" si="4"/>
        <v>Ilmenitkonzentrate</v>
      </c>
      <c r="D155" s="143">
        <v>0.12858</v>
      </c>
      <c r="E155" s="143">
        <v>0.218</v>
      </c>
      <c r="F155" s="144">
        <f t="shared" si="5"/>
        <v>0.12858</v>
      </c>
      <c r="G155" s="145"/>
      <c r="H155" s="146" t="s">
        <v>79</v>
      </c>
      <c r="I155" s="141"/>
    </row>
    <row r="156" spans="1:9" s="14" customFormat="1" ht="27" customHeight="1" thickBot="1" x14ac:dyDescent="0.35">
      <c r="A156" s="141" t="s">
        <v>242</v>
      </c>
      <c r="B156" s="141" t="s">
        <v>242</v>
      </c>
      <c r="C156" s="142" t="str">
        <f t="shared" si="4"/>
        <v>Indium</v>
      </c>
      <c r="D156" s="143">
        <v>117.51696</v>
      </c>
      <c r="E156" s="143">
        <v>149.197</v>
      </c>
      <c r="F156" s="144">
        <f t="shared" si="5"/>
        <v>117.51696</v>
      </c>
      <c r="G156" s="147"/>
      <c r="H156" s="146" t="s">
        <v>79</v>
      </c>
      <c r="I156" s="141"/>
    </row>
    <row r="157" spans="1:9" s="14" customFormat="1" ht="27" customHeight="1" thickBot="1" x14ac:dyDescent="0.35">
      <c r="A157" s="141" t="s">
        <v>243</v>
      </c>
      <c r="B157" s="141" t="s">
        <v>243</v>
      </c>
      <c r="C157" s="142" t="str">
        <f t="shared" si="4"/>
        <v>Kalisalz</v>
      </c>
      <c r="D157" s="143">
        <v>2.6859999999999998E-2</v>
      </c>
      <c r="E157" s="143">
        <v>0.377</v>
      </c>
      <c r="F157" s="144">
        <f t="shared" si="5"/>
        <v>2.6859999999999998E-2</v>
      </c>
      <c r="G157" s="145"/>
      <c r="H157" s="146" t="s">
        <v>79</v>
      </c>
      <c r="I157" s="141"/>
    </row>
    <row r="158" spans="1:9" s="14" customFormat="1" ht="27" customHeight="1" thickBot="1" x14ac:dyDescent="0.35">
      <c r="A158" s="141" t="s">
        <v>244</v>
      </c>
      <c r="B158" s="141" t="s">
        <v>244</v>
      </c>
      <c r="C158" s="142" t="str">
        <f t="shared" si="4"/>
        <v>Kaolin</v>
      </c>
      <c r="D158" s="143">
        <v>0.20602000000000001</v>
      </c>
      <c r="E158" s="143">
        <v>0.21</v>
      </c>
      <c r="F158" s="144">
        <f t="shared" si="5"/>
        <v>0.20602000000000001</v>
      </c>
      <c r="G158" s="145"/>
      <c r="H158" s="146" t="s">
        <v>79</v>
      </c>
      <c r="I158" s="141"/>
    </row>
    <row r="159" spans="1:9" s="14" customFormat="1" ht="27" customHeight="1" thickBot="1" x14ac:dyDescent="0.35">
      <c r="A159" s="141" t="s">
        <v>245</v>
      </c>
      <c r="B159" s="141" t="s">
        <v>246</v>
      </c>
      <c r="C159" s="142" t="str">
        <f t="shared" si="4"/>
        <v>Kies (Baukies)</v>
      </c>
      <c r="D159" s="143">
        <v>4.8500000000000001E-3</v>
      </c>
      <c r="E159" s="143">
        <v>1.67E-3</v>
      </c>
      <c r="F159" s="144">
        <f t="shared" si="5"/>
        <v>4.8500000000000001E-3</v>
      </c>
      <c r="G159" s="145"/>
      <c r="H159" s="146" t="s">
        <v>79</v>
      </c>
      <c r="I159" s="141"/>
    </row>
    <row r="160" spans="1:9" s="14" customFormat="1" ht="27" customHeight="1" thickBot="1" x14ac:dyDescent="0.35">
      <c r="A160" s="141" t="s">
        <v>247</v>
      </c>
      <c r="B160" s="141" t="s">
        <v>247</v>
      </c>
      <c r="C160" s="142" t="str">
        <f t="shared" si="4"/>
        <v>Kieselgur</v>
      </c>
      <c r="D160" s="143">
        <v>0.43983</v>
      </c>
      <c r="E160" s="143">
        <v>0.44</v>
      </c>
      <c r="F160" s="144">
        <f t="shared" si="5"/>
        <v>0.43983</v>
      </c>
      <c r="G160" s="147"/>
      <c r="H160" s="146" t="s">
        <v>79</v>
      </c>
      <c r="I160" s="141"/>
    </row>
    <row r="161" spans="1:9" s="14" customFormat="1" ht="27" customHeight="1" thickBot="1" x14ac:dyDescent="0.35">
      <c r="A161" s="141" t="s">
        <v>248</v>
      </c>
      <c r="B161" s="141" t="s">
        <v>248</v>
      </c>
      <c r="C161" s="142" t="str">
        <f t="shared" si="4"/>
        <v>Kobalt</v>
      </c>
      <c r="D161" s="143">
        <v>47.615380000000002</v>
      </c>
      <c r="E161" s="143">
        <v>7.7210000000000001</v>
      </c>
      <c r="F161" s="144">
        <f t="shared" si="5"/>
        <v>47.615380000000002</v>
      </c>
      <c r="G161" s="145"/>
      <c r="H161" s="146" t="s">
        <v>79</v>
      </c>
      <c r="I161" s="141"/>
    </row>
    <row r="162" spans="1:9" s="14" customFormat="1" ht="27" customHeight="1" thickBot="1" x14ac:dyDescent="0.35">
      <c r="A162" s="141" t="s">
        <v>249</v>
      </c>
      <c r="B162" s="141" t="s">
        <v>222</v>
      </c>
      <c r="C162" s="142" t="str">
        <f t="shared" si="4"/>
        <v>Kohlenstoffkaservertärkte Kunststoffe</v>
      </c>
      <c r="D162" s="143">
        <v>83.64282</v>
      </c>
      <c r="E162" s="143">
        <v>8.8160000000000007</v>
      </c>
      <c r="F162" s="144">
        <f t="shared" si="5"/>
        <v>83.64282</v>
      </c>
      <c r="G162" s="145"/>
      <c r="H162" s="146" t="s">
        <v>79</v>
      </c>
      <c r="I162" s="141"/>
    </row>
    <row r="163" spans="1:9" s="14" customFormat="1" ht="27" customHeight="1" thickBot="1" x14ac:dyDescent="0.35">
      <c r="A163" s="141" t="s">
        <v>250</v>
      </c>
      <c r="B163" s="141" t="s">
        <v>252</v>
      </c>
      <c r="C163" s="142" t="str">
        <f t="shared" si="4"/>
        <v>Koks</v>
      </c>
      <c r="D163" s="143">
        <v>0.75373000000000001</v>
      </c>
      <c r="E163" s="143" t="s">
        <v>251</v>
      </c>
      <c r="F163" s="144">
        <f t="shared" si="5"/>
        <v>0.75373000000000001</v>
      </c>
      <c r="G163" s="145"/>
      <c r="H163" s="146" t="s">
        <v>79</v>
      </c>
      <c r="I163" s="141"/>
    </row>
    <row r="164" spans="1:9" s="14" customFormat="1" ht="27" customHeight="1" thickBot="1" x14ac:dyDescent="0.35">
      <c r="A164" s="141" t="s">
        <v>253</v>
      </c>
      <c r="B164" s="141" t="s">
        <v>253</v>
      </c>
      <c r="C164" s="142" t="str">
        <f t="shared" si="4"/>
        <v>Kryolith</v>
      </c>
      <c r="D164" s="143">
        <v>2.5592199999999998</v>
      </c>
      <c r="E164" s="143">
        <v>2.6160000000000001</v>
      </c>
      <c r="F164" s="144">
        <f t="shared" si="5"/>
        <v>2.5592199999999998</v>
      </c>
      <c r="G164" s="147"/>
      <c r="H164" s="146" t="s">
        <v>79</v>
      </c>
      <c r="I164" s="141"/>
    </row>
    <row r="165" spans="1:9" s="14" customFormat="1" ht="27" customHeight="1" thickBot="1" x14ac:dyDescent="0.35">
      <c r="A165" s="141" t="s">
        <v>254</v>
      </c>
      <c r="B165" s="141" t="s">
        <v>255</v>
      </c>
      <c r="C165" s="142" t="str">
        <f t="shared" si="4"/>
        <v>Kupfer, primär</v>
      </c>
      <c r="D165" s="143">
        <v>6.6576700000000004</v>
      </c>
      <c r="E165" s="143">
        <v>4.87</v>
      </c>
      <c r="F165" s="144">
        <f t="shared" si="5"/>
        <v>6.6576700000000004</v>
      </c>
      <c r="G165" s="145"/>
      <c r="H165" s="146" t="s">
        <v>79</v>
      </c>
      <c r="I165" s="141"/>
    </row>
    <row r="166" spans="1:9" s="14" customFormat="1" ht="27" customHeight="1" thickBot="1" x14ac:dyDescent="0.35">
      <c r="A166" s="141" t="s">
        <v>256</v>
      </c>
      <c r="B166" s="141" t="s">
        <v>256</v>
      </c>
      <c r="C166" s="142" t="str">
        <f t="shared" si="4"/>
        <v>Kupfer, sekundär</v>
      </c>
      <c r="D166" s="143">
        <v>1.73427</v>
      </c>
      <c r="E166" s="143">
        <v>1.6990000000000001</v>
      </c>
      <c r="F166" s="144">
        <f t="shared" si="5"/>
        <v>1.73427</v>
      </c>
      <c r="G166" s="145"/>
      <c r="H166" s="146" t="s">
        <v>79</v>
      </c>
      <c r="I166" s="141"/>
    </row>
    <row r="167" spans="1:9" s="14" customFormat="1" ht="27" customHeight="1" thickBot="1" x14ac:dyDescent="0.35">
      <c r="A167" s="141" t="s">
        <v>257</v>
      </c>
      <c r="B167" s="141" t="s">
        <v>258</v>
      </c>
      <c r="C167" s="142" t="str">
        <f t="shared" si="4"/>
        <v>Kupferblech, primär</v>
      </c>
      <c r="D167" s="143">
        <v>7.1898900000000001</v>
      </c>
      <c r="E167" s="143">
        <v>1.18</v>
      </c>
      <c r="F167" s="144">
        <f t="shared" si="5"/>
        <v>7.1898900000000001</v>
      </c>
      <c r="G167" s="145"/>
      <c r="H167" s="146" t="s">
        <v>79</v>
      </c>
      <c r="I167" s="141"/>
    </row>
    <row r="168" spans="1:9" s="14" customFormat="1" ht="27" customHeight="1" thickBot="1" x14ac:dyDescent="0.35">
      <c r="A168" s="141" t="s">
        <v>259</v>
      </c>
      <c r="B168" s="141"/>
      <c r="C168" s="142" t="str">
        <f t="shared" si="4"/>
        <v>Kupferblech, sekundär</v>
      </c>
      <c r="D168" s="143">
        <v>2.2665000000000002</v>
      </c>
      <c r="E168" s="143"/>
      <c r="F168" s="144">
        <f t="shared" si="5"/>
        <v>2.2665000000000002</v>
      </c>
      <c r="G168" s="147"/>
      <c r="H168" s="146" t="s">
        <v>79</v>
      </c>
      <c r="I168" s="141"/>
    </row>
    <row r="169" spans="1:9" s="14" customFormat="1" ht="27" customHeight="1" thickBot="1" x14ac:dyDescent="0.35">
      <c r="A169" s="141" t="s">
        <v>260</v>
      </c>
      <c r="B169" s="141" t="s">
        <v>261</v>
      </c>
      <c r="C169" s="142" t="str">
        <f t="shared" si="4"/>
        <v>Kupferkonzentrate</v>
      </c>
      <c r="D169" s="143">
        <v>1.1397600000000001</v>
      </c>
      <c r="E169" s="143">
        <v>2.25</v>
      </c>
      <c r="F169" s="144">
        <f t="shared" si="5"/>
        <v>1.1397600000000001</v>
      </c>
      <c r="G169" s="145"/>
      <c r="H169" s="146" t="s">
        <v>79</v>
      </c>
      <c r="I169" s="141"/>
    </row>
    <row r="170" spans="1:9" s="14" customFormat="1" ht="27" customHeight="1" thickBot="1" x14ac:dyDescent="0.35">
      <c r="A170" s="141" t="s">
        <v>262</v>
      </c>
      <c r="B170" s="141"/>
      <c r="C170" s="142" t="str">
        <f t="shared" si="4"/>
        <v>Lack Lösemittelbasis</v>
      </c>
      <c r="D170" s="143">
        <v>1.9987299999999999</v>
      </c>
      <c r="E170" s="143"/>
      <c r="F170" s="144">
        <f t="shared" si="5"/>
        <v>1.9987299999999999</v>
      </c>
      <c r="G170" s="145"/>
      <c r="H170" s="146" t="s">
        <v>79</v>
      </c>
      <c r="I170" s="141"/>
    </row>
    <row r="171" spans="1:9" s="14" customFormat="1" ht="27" customHeight="1" thickBot="1" x14ac:dyDescent="0.35">
      <c r="A171" s="141" t="s">
        <v>263</v>
      </c>
      <c r="B171" s="141"/>
      <c r="C171" s="142" t="str">
        <f t="shared" si="4"/>
        <v>Leim/ Klebstoffe</v>
      </c>
      <c r="D171" s="143">
        <v>5.5957499999999998</v>
      </c>
      <c r="E171" s="143"/>
      <c r="F171" s="144">
        <f t="shared" si="5"/>
        <v>5.5957499999999998</v>
      </c>
      <c r="G171" s="145"/>
      <c r="H171" s="146" t="s">
        <v>79</v>
      </c>
      <c r="I171" s="141"/>
    </row>
    <row r="172" spans="1:9" s="14" customFormat="1" ht="27" customHeight="1" thickBot="1" x14ac:dyDescent="0.35">
      <c r="A172" s="141" t="s">
        <v>264</v>
      </c>
      <c r="B172" s="141" t="s">
        <v>264</v>
      </c>
      <c r="C172" s="142" t="str">
        <f t="shared" si="4"/>
        <v>Lithium</v>
      </c>
      <c r="D172" s="143">
        <v>79.28707</v>
      </c>
      <c r="E172" s="143">
        <v>18.344000000000001</v>
      </c>
      <c r="F172" s="144">
        <f t="shared" si="5"/>
        <v>79.28707</v>
      </c>
      <c r="G172" s="147"/>
      <c r="H172" s="146" t="s">
        <v>79</v>
      </c>
      <c r="I172" s="141"/>
    </row>
    <row r="173" spans="1:9" s="14" customFormat="1" ht="27" customHeight="1" thickBot="1" x14ac:dyDescent="0.35">
      <c r="A173" s="141" t="s">
        <v>265</v>
      </c>
      <c r="B173" s="141" t="s">
        <v>265</v>
      </c>
      <c r="C173" s="142" t="str">
        <f t="shared" si="4"/>
        <v>Magnesium</v>
      </c>
      <c r="D173" s="143">
        <v>28.81439</v>
      </c>
      <c r="E173" s="143">
        <v>73.117000000000004</v>
      </c>
      <c r="F173" s="144">
        <f t="shared" si="5"/>
        <v>28.81439</v>
      </c>
      <c r="G173" s="145"/>
      <c r="H173" s="146" t="s">
        <v>79</v>
      </c>
      <c r="I173" s="141"/>
    </row>
    <row r="174" spans="1:9" s="14" customFormat="1" ht="27" customHeight="1" thickBot="1" x14ac:dyDescent="0.35">
      <c r="A174" s="141" t="s">
        <v>266</v>
      </c>
      <c r="B174" s="141" t="s">
        <v>266</v>
      </c>
      <c r="C174" s="142" t="str">
        <f t="shared" si="4"/>
        <v>Magnesiumsulfat</v>
      </c>
      <c r="D174" s="143">
        <v>1.0444</v>
      </c>
      <c r="E174" s="143">
        <v>0.29499999999999998</v>
      </c>
      <c r="F174" s="144">
        <f t="shared" si="5"/>
        <v>1.0444</v>
      </c>
      <c r="G174" s="145"/>
      <c r="H174" s="146" t="s">
        <v>79</v>
      </c>
      <c r="I174" s="141"/>
    </row>
    <row r="175" spans="1:9" s="14" customFormat="1" ht="27" customHeight="1" thickBot="1" x14ac:dyDescent="0.35">
      <c r="A175" s="141" t="s">
        <v>267</v>
      </c>
      <c r="B175" s="141" t="s">
        <v>267</v>
      </c>
      <c r="C175" s="142" t="str">
        <f t="shared" si="4"/>
        <v>Mangan</v>
      </c>
      <c r="D175" s="143">
        <v>5.4794600000000004</v>
      </c>
      <c r="E175" s="143">
        <v>2.5249999999999999</v>
      </c>
      <c r="F175" s="144">
        <f t="shared" si="5"/>
        <v>5.4794600000000004</v>
      </c>
      <c r="G175" s="145"/>
      <c r="H175" s="146" t="s">
        <v>79</v>
      </c>
      <c r="I175" s="141"/>
    </row>
    <row r="176" spans="1:9" s="14" customFormat="1" ht="27" customHeight="1" thickBot="1" x14ac:dyDescent="0.35">
      <c r="A176" s="141" t="s">
        <v>268</v>
      </c>
      <c r="B176" s="141" t="s">
        <v>268</v>
      </c>
      <c r="C176" s="142" t="str">
        <f t="shared" si="4"/>
        <v>Manganerz</v>
      </c>
      <c r="D176" s="143">
        <v>8.6929999999999993E-2</v>
      </c>
      <c r="E176" s="143">
        <v>1.21E-2</v>
      </c>
      <c r="F176" s="144">
        <f t="shared" si="5"/>
        <v>8.6929999999999993E-2</v>
      </c>
      <c r="G176" s="147"/>
      <c r="H176" s="146" t="s">
        <v>79</v>
      </c>
      <c r="I176" s="141"/>
    </row>
    <row r="177" spans="1:9" s="14" customFormat="1" ht="27" customHeight="1" thickBot="1" x14ac:dyDescent="0.35">
      <c r="A177" s="141" t="s">
        <v>269</v>
      </c>
      <c r="B177" s="141" t="s">
        <v>269</v>
      </c>
      <c r="C177" s="142" t="str">
        <f t="shared" si="4"/>
        <v>Messing</v>
      </c>
      <c r="D177" s="143">
        <v>5.5542600000000002</v>
      </c>
      <c r="E177" s="143">
        <v>2.2970000000000002</v>
      </c>
      <c r="F177" s="144">
        <f t="shared" si="5"/>
        <v>5.5542600000000002</v>
      </c>
      <c r="G177" s="145"/>
      <c r="H177" s="146" t="s">
        <v>79</v>
      </c>
      <c r="I177" s="141"/>
    </row>
    <row r="178" spans="1:9" s="14" customFormat="1" ht="27" customHeight="1" thickBot="1" x14ac:dyDescent="0.35">
      <c r="A178" s="141" t="s">
        <v>271</v>
      </c>
      <c r="B178" s="141" t="s">
        <v>273</v>
      </c>
      <c r="C178" s="142" t="str">
        <f t="shared" si="4"/>
        <v>Methan (Biomethan)</v>
      </c>
      <c r="D178" s="143">
        <v>0.86295999999999995</v>
      </c>
      <c r="E178" s="143" t="s">
        <v>272</v>
      </c>
      <c r="F178" s="144">
        <f t="shared" si="5"/>
        <v>0.86295999999999995</v>
      </c>
      <c r="G178" s="145"/>
      <c r="H178" s="146" t="s">
        <v>79</v>
      </c>
      <c r="I178" s="141"/>
    </row>
    <row r="179" spans="1:9" s="14" customFormat="1" ht="27" customHeight="1" thickBot="1" x14ac:dyDescent="0.35">
      <c r="A179" s="141" t="s">
        <v>270</v>
      </c>
      <c r="B179" s="141" t="s">
        <v>69</v>
      </c>
      <c r="C179" s="142" t="str">
        <f t="shared" si="4"/>
        <v>Methan (Erdgas)</v>
      </c>
      <c r="D179" s="143">
        <v>0.65898000000000001</v>
      </c>
      <c r="E179" s="143">
        <v>0.56499999999999995</v>
      </c>
      <c r="F179" s="144">
        <f t="shared" si="5"/>
        <v>0.65898000000000001</v>
      </c>
      <c r="G179" s="145"/>
      <c r="H179" s="146" t="s">
        <v>79</v>
      </c>
      <c r="I179" s="141"/>
    </row>
    <row r="180" spans="1:9" s="14" customFormat="1" ht="27" customHeight="1" thickBot="1" x14ac:dyDescent="0.35">
      <c r="A180" s="141" t="s">
        <v>274</v>
      </c>
      <c r="B180" s="141" t="s">
        <v>276</v>
      </c>
      <c r="C180" s="142" t="str">
        <f t="shared" si="4"/>
        <v>Methanol</v>
      </c>
      <c r="D180" s="143">
        <v>0.66313</v>
      </c>
      <c r="E180" s="143" t="s">
        <v>275</v>
      </c>
      <c r="F180" s="144">
        <f t="shared" si="5"/>
        <v>0.66313</v>
      </c>
      <c r="G180" s="145"/>
      <c r="H180" s="146" t="s">
        <v>79</v>
      </c>
      <c r="I180" s="141"/>
    </row>
    <row r="181" spans="1:9" s="14" customFormat="1" ht="27" customHeight="1" thickBot="1" x14ac:dyDescent="0.35">
      <c r="A181" s="141" t="s">
        <v>277</v>
      </c>
      <c r="B181" s="141" t="s">
        <v>277</v>
      </c>
      <c r="C181" s="142" t="str">
        <f t="shared" si="4"/>
        <v>Molybdän</v>
      </c>
      <c r="D181" s="143">
        <v>17.07066</v>
      </c>
      <c r="E181" s="143">
        <v>8.6340000000000003</v>
      </c>
      <c r="F181" s="144">
        <f t="shared" si="5"/>
        <v>17.07066</v>
      </c>
      <c r="G181" s="147"/>
      <c r="H181" s="146" t="s">
        <v>79</v>
      </c>
      <c r="I181" s="141"/>
    </row>
    <row r="182" spans="1:9" s="14" customFormat="1" ht="27" customHeight="1" thickBot="1" x14ac:dyDescent="0.35">
      <c r="A182" s="141" t="s">
        <v>278</v>
      </c>
      <c r="B182" s="141" t="s">
        <v>278</v>
      </c>
      <c r="C182" s="142" t="str">
        <f t="shared" si="4"/>
        <v>Molybdänerz</v>
      </c>
      <c r="D182" s="143">
        <v>7.2431799999999997</v>
      </c>
      <c r="E182" s="143">
        <v>2.367</v>
      </c>
      <c r="F182" s="144">
        <f t="shared" si="5"/>
        <v>7.2431799999999997</v>
      </c>
      <c r="G182" s="145"/>
      <c r="H182" s="146" t="s">
        <v>79</v>
      </c>
      <c r="I182" s="141"/>
    </row>
    <row r="183" spans="1:9" s="14" customFormat="1" ht="27" customHeight="1" thickBot="1" x14ac:dyDescent="0.35">
      <c r="A183" s="141" t="s">
        <v>279</v>
      </c>
      <c r="B183" s="141" t="s">
        <v>279</v>
      </c>
      <c r="C183" s="142" t="str">
        <f t="shared" si="4"/>
        <v>Naphtha</v>
      </c>
      <c r="D183" s="143">
        <v>0.36831999999999998</v>
      </c>
      <c r="E183" s="143">
        <v>0.372</v>
      </c>
      <c r="F183" s="144">
        <f t="shared" si="5"/>
        <v>0.36831999999999998</v>
      </c>
      <c r="G183" s="145"/>
      <c r="H183" s="146" t="s">
        <v>79</v>
      </c>
      <c r="I183" s="141"/>
    </row>
    <row r="184" spans="1:9" s="14" customFormat="1" ht="27" customHeight="1" thickBot="1" x14ac:dyDescent="0.35">
      <c r="A184" s="141" t="s">
        <v>280</v>
      </c>
      <c r="B184" s="141" t="s">
        <v>281</v>
      </c>
      <c r="C184" s="142" t="str">
        <f t="shared" si="4"/>
        <v>Natriumcarbonat (Soda)</v>
      </c>
      <c r="D184" s="143">
        <v>1.2461500000000001</v>
      </c>
      <c r="E184" s="143">
        <v>0.39700000000000002</v>
      </c>
      <c r="F184" s="144">
        <f t="shared" si="5"/>
        <v>1.2461500000000001</v>
      </c>
      <c r="G184" s="145"/>
      <c r="H184" s="146" t="s">
        <v>79</v>
      </c>
      <c r="I184" s="141"/>
    </row>
    <row r="185" spans="1:9" s="14" customFormat="1" ht="27" customHeight="1" thickBot="1" x14ac:dyDescent="0.35">
      <c r="A185" s="141" t="s">
        <v>282</v>
      </c>
      <c r="B185" s="141" t="s">
        <v>282</v>
      </c>
      <c r="C185" s="142" t="str">
        <f t="shared" si="4"/>
        <v>Natronlauge</v>
      </c>
      <c r="D185" s="143">
        <v>1.2799499999999999</v>
      </c>
      <c r="E185" s="143">
        <v>0.98599999999999999</v>
      </c>
      <c r="F185" s="144">
        <f t="shared" si="5"/>
        <v>1.2799499999999999</v>
      </c>
      <c r="G185" s="147"/>
      <c r="H185" s="146" t="s">
        <v>79</v>
      </c>
      <c r="I185" s="141"/>
    </row>
    <row r="186" spans="1:9" s="14" customFormat="1" ht="27" customHeight="1" thickBot="1" x14ac:dyDescent="0.35">
      <c r="A186" s="141" t="s">
        <v>283</v>
      </c>
      <c r="B186" s="141" t="s">
        <v>174</v>
      </c>
      <c r="C186" s="142" t="str">
        <f t="shared" si="4"/>
        <v>Naturkautschuk</v>
      </c>
      <c r="D186" s="143">
        <v>2.7079399999999998</v>
      </c>
      <c r="E186" s="143">
        <v>3.28</v>
      </c>
      <c r="F186" s="144">
        <f t="shared" si="5"/>
        <v>2.7079399999999998</v>
      </c>
      <c r="G186" s="145"/>
      <c r="H186" s="146" t="s">
        <v>79</v>
      </c>
      <c r="I186" s="141"/>
    </row>
    <row r="187" spans="1:9" s="14" customFormat="1" ht="27" customHeight="1" thickBot="1" x14ac:dyDescent="0.35">
      <c r="A187" s="141" t="s">
        <v>284</v>
      </c>
      <c r="B187" s="141" t="s">
        <v>284</v>
      </c>
      <c r="C187" s="142" t="str">
        <f t="shared" si="4"/>
        <v>Nickel</v>
      </c>
      <c r="D187" s="143">
        <v>19.896190000000001</v>
      </c>
      <c r="E187" s="143">
        <v>10.279</v>
      </c>
      <c r="F187" s="144">
        <f t="shared" si="5"/>
        <v>19.896190000000001</v>
      </c>
      <c r="G187" s="145"/>
      <c r="H187" s="146" t="s">
        <v>79</v>
      </c>
      <c r="I187" s="141"/>
    </row>
    <row r="188" spans="1:9" s="14" customFormat="1" ht="27" customHeight="1" thickBot="1" x14ac:dyDescent="0.35">
      <c r="A188" s="141" t="s">
        <v>285</v>
      </c>
      <c r="B188" s="141"/>
      <c r="C188" s="142" t="str">
        <f t="shared" si="4"/>
        <v>Nickel, sekundär</v>
      </c>
      <c r="D188" s="143">
        <v>1.0357400000000001</v>
      </c>
      <c r="E188" s="143"/>
      <c r="F188" s="144">
        <f t="shared" si="5"/>
        <v>1.0357400000000001</v>
      </c>
      <c r="G188" s="145"/>
      <c r="H188" s="146" t="s">
        <v>79</v>
      </c>
      <c r="I188" s="141"/>
    </row>
    <row r="189" spans="1:9" s="14" customFormat="1" ht="27" customHeight="1" thickBot="1" x14ac:dyDescent="0.35">
      <c r="A189" s="141" t="s">
        <v>286</v>
      </c>
      <c r="B189" s="141"/>
      <c r="C189" s="142" t="str">
        <f t="shared" si="4"/>
        <v>Nickelerz</v>
      </c>
      <c r="D189" s="143">
        <v>0.98043999999999998</v>
      </c>
      <c r="E189" s="143"/>
      <c r="F189" s="144">
        <f t="shared" si="5"/>
        <v>0.98043999999999998</v>
      </c>
      <c r="G189" s="147"/>
      <c r="H189" s="146" t="s">
        <v>79</v>
      </c>
      <c r="I189" s="141"/>
    </row>
    <row r="190" spans="1:9" s="14" customFormat="1" ht="27" customHeight="1" thickBot="1" x14ac:dyDescent="0.35">
      <c r="A190" s="141" t="s">
        <v>287</v>
      </c>
      <c r="B190" s="141" t="s">
        <v>288</v>
      </c>
      <c r="C190" s="142" t="str">
        <f t="shared" si="4"/>
        <v>Niob - und Tantalkonzentrate</v>
      </c>
      <c r="D190" s="143">
        <v>0.17968999999999999</v>
      </c>
      <c r="E190" s="143">
        <v>0.18</v>
      </c>
      <c r="F190" s="144">
        <f t="shared" si="5"/>
        <v>0.17968999999999999</v>
      </c>
      <c r="G190" s="145"/>
      <c r="H190" s="146" t="s">
        <v>79</v>
      </c>
      <c r="I190" s="141"/>
    </row>
    <row r="191" spans="1:9" s="14" customFormat="1" ht="27" customHeight="1" thickBot="1" x14ac:dyDescent="0.35">
      <c r="A191" s="141" t="s">
        <v>325</v>
      </c>
      <c r="B191" s="141" t="s">
        <v>326</v>
      </c>
      <c r="C191" s="142" t="str">
        <f t="shared" si="4"/>
        <v>p-Xylol</v>
      </c>
      <c r="D191" s="143">
        <v>1.7345699999999999</v>
      </c>
      <c r="E191" s="143">
        <v>1.71</v>
      </c>
      <c r="F191" s="144">
        <f t="shared" si="5"/>
        <v>1.7345699999999999</v>
      </c>
      <c r="G191" s="145"/>
      <c r="H191" s="146" t="s">
        <v>79</v>
      </c>
      <c r="I191" s="141"/>
    </row>
    <row r="192" spans="1:9" s="14" customFormat="1" ht="27" customHeight="1" thickBot="1" x14ac:dyDescent="0.35">
      <c r="A192" s="141" t="s">
        <v>289</v>
      </c>
      <c r="B192" s="141" t="s">
        <v>290</v>
      </c>
      <c r="C192" s="142" t="str">
        <f t="shared" si="4"/>
        <v>Palladium</v>
      </c>
      <c r="D192" s="143">
        <v>11227.60865</v>
      </c>
      <c r="E192" s="143">
        <v>10277.712</v>
      </c>
      <c r="F192" s="144">
        <f t="shared" si="5"/>
        <v>11227.60865</v>
      </c>
      <c r="G192" s="145"/>
      <c r="H192" s="146" t="s">
        <v>79</v>
      </c>
      <c r="I192" s="141"/>
    </row>
    <row r="193" spans="1:9" s="14" customFormat="1" ht="27" customHeight="1" thickBot="1" x14ac:dyDescent="0.35">
      <c r="A193" s="141" t="s">
        <v>291</v>
      </c>
      <c r="B193" s="141" t="s">
        <v>292</v>
      </c>
      <c r="C193" s="142" t="str">
        <f t="shared" si="4"/>
        <v>Papier</v>
      </c>
      <c r="D193" s="143">
        <v>1.37687</v>
      </c>
      <c r="E193" s="143">
        <v>0.80600000000000005</v>
      </c>
      <c r="F193" s="144">
        <f t="shared" si="5"/>
        <v>1.37687</v>
      </c>
      <c r="G193" s="145"/>
      <c r="H193" s="146" t="s">
        <v>79</v>
      </c>
      <c r="I193" s="141"/>
    </row>
    <row r="194" spans="1:9" s="14" customFormat="1" ht="27" customHeight="1" thickBot="1" x14ac:dyDescent="0.35">
      <c r="A194" s="141" t="s">
        <v>293</v>
      </c>
      <c r="B194" s="141" t="s">
        <v>294</v>
      </c>
      <c r="C194" s="142" t="str">
        <f t="shared" si="4"/>
        <v>Pappe Kartonage</v>
      </c>
      <c r="D194" s="143">
        <v>0.62392999999999998</v>
      </c>
      <c r="E194" s="143">
        <v>0.216</v>
      </c>
      <c r="F194" s="144">
        <f t="shared" si="5"/>
        <v>0.62392999999999998</v>
      </c>
      <c r="G194" s="147"/>
      <c r="H194" s="146" t="s">
        <v>79</v>
      </c>
      <c r="I194" s="141"/>
    </row>
    <row r="195" spans="1:9" s="14" customFormat="1" ht="27" customHeight="1" thickBot="1" x14ac:dyDescent="0.35">
      <c r="A195" s="141" t="s">
        <v>295</v>
      </c>
      <c r="B195" s="141" t="s">
        <v>295</v>
      </c>
      <c r="C195" s="142" t="str">
        <f t="shared" si="4"/>
        <v>Perlit</v>
      </c>
      <c r="D195" s="143">
        <v>4.1399999999999999E-2</v>
      </c>
      <c r="E195" s="143">
        <v>0.97499999999999998</v>
      </c>
      <c r="F195" s="144">
        <f t="shared" si="5"/>
        <v>4.1399999999999999E-2</v>
      </c>
      <c r="G195" s="145"/>
      <c r="H195" s="146" t="s">
        <v>79</v>
      </c>
      <c r="I195" s="141"/>
    </row>
    <row r="196" spans="1:9" s="14" customFormat="1" ht="27" customHeight="1" thickBot="1" x14ac:dyDescent="0.35">
      <c r="A196" s="141" t="s">
        <v>296</v>
      </c>
      <c r="B196" s="141" t="s">
        <v>296</v>
      </c>
      <c r="C196" s="142" t="str">
        <f t="shared" ref="C196:C259" si="6">IF(AND(A196="",B196=""),"zzz - zu ergänzen",IF(A196&lt;&gt;"",A196,B196))</f>
        <v>PET</v>
      </c>
      <c r="D196" s="143">
        <v>2.74539</v>
      </c>
      <c r="E196" s="143">
        <v>2.73</v>
      </c>
      <c r="F196" s="144">
        <f t="shared" ref="F196:F259" si="7">IF(D196&lt;&gt;"",D196,E196)</f>
        <v>2.74539</v>
      </c>
      <c r="G196" s="145"/>
      <c r="H196" s="146" t="s">
        <v>79</v>
      </c>
      <c r="I196" s="141"/>
    </row>
    <row r="197" spans="1:9" s="14" customFormat="1" ht="27" customHeight="1" thickBot="1" x14ac:dyDescent="0.35">
      <c r="A197" s="141" t="s">
        <v>297</v>
      </c>
      <c r="B197" s="141"/>
      <c r="C197" s="142" t="str">
        <f t="shared" si="6"/>
        <v>Pflanzliche Öle</v>
      </c>
      <c r="D197" s="143">
        <v>1.6151199999999999</v>
      </c>
      <c r="E197" s="143"/>
      <c r="F197" s="144">
        <f t="shared" si="7"/>
        <v>1.6151199999999999</v>
      </c>
      <c r="G197" s="145"/>
      <c r="H197" s="146" t="s">
        <v>79</v>
      </c>
      <c r="I197" s="141"/>
    </row>
    <row r="198" spans="1:9" s="14" customFormat="1" ht="27" customHeight="1" thickBot="1" x14ac:dyDescent="0.35">
      <c r="A198" s="141" t="s">
        <v>298</v>
      </c>
      <c r="B198" s="141" t="s">
        <v>298</v>
      </c>
      <c r="C198" s="142" t="str">
        <f t="shared" si="6"/>
        <v>Phenol</v>
      </c>
      <c r="D198" s="143">
        <v>2.9536699999999998</v>
      </c>
      <c r="E198" s="143">
        <v>2.1949489999999998</v>
      </c>
      <c r="F198" s="144">
        <f t="shared" si="7"/>
        <v>2.9536699999999998</v>
      </c>
      <c r="G198" s="147"/>
      <c r="H198" s="146" t="s">
        <v>79</v>
      </c>
      <c r="I198" s="141"/>
    </row>
    <row r="199" spans="1:9" s="14" customFormat="1" ht="27" customHeight="1" thickBot="1" x14ac:dyDescent="0.35">
      <c r="A199" s="141" t="s">
        <v>299</v>
      </c>
      <c r="B199" s="141" t="s">
        <v>300</v>
      </c>
      <c r="C199" s="142" t="str">
        <f t="shared" si="6"/>
        <v>Phosphat</v>
      </c>
      <c r="D199" s="143">
        <v>0.17623</v>
      </c>
      <c r="E199" s="143">
        <v>4.5999999999999999E-2</v>
      </c>
      <c r="F199" s="144">
        <f t="shared" si="7"/>
        <v>0.17623</v>
      </c>
      <c r="G199" s="145"/>
      <c r="H199" s="146" t="s">
        <v>79</v>
      </c>
      <c r="I199" s="141"/>
    </row>
    <row r="200" spans="1:9" s="14" customFormat="1" ht="27" customHeight="1" thickBot="1" x14ac:dyDescent="0.35">
      <c r="A200" s="141" t="s">
        <v>301</v>
      </c>
      <c r="B200" s="141" t="s">
        <v>301</v>
      </c>
      <c r="C200" s="142" t="str">
        <f t="shared" si="6"/>
        <v>Phosphor, weiß</v>
      </c>
      <c r="D200" s="143">
        <v>14.32334</v>
      </c>
      <c r="E200" s="143">
        <v>9.4329999999999998</v>
      </c>
      <c r="F200" s="144">
        <f t="shared" si="7"/>
        <v>14.32334</v>
      </c>
      <c r="G200" s="145"/>
      <c r="H200" s="146" t="s">
        <v>79</v>
      </c>
      <c r="I200" s="141"/>
    </row>
    <row r="201" spans="1:9" s="14" customFormat="1" ht="27" customHeight="1" thickBot="1" x14ac:dyDescent="0.35">
      <c r="A201" s="141" t="s">
        <v>302</v>
      </c>
      <c r="B201" s="141"/>
      <c r="C201" s="142" t="str">
        <f t="shared" si="6"/>
        <v>Phthalsäureanhydrid</v>
      </c>
      <c r="D201" s="143">
        <v>2.6149499999999999</v>
      </c>
      <c r="E201" s="143"/>
      <c r="F201" s="144">
        <f t="shared" si="7"/>
        <v>2.6149499999999999</v>
      </c>
      <c r="G201" s="145"/>
      <c r="H201" s="146" t="s">
        <v>79</v>
      </c>
      <c r="I201" s="141"/>
    </row>
    <row r="202" spans="1:9" s="14" customFormat="1" ht="27" customHeight="1" thickBot="1" x14ac:dyDescent="0.35">
      <c r="A202" s="141" t="s">
        <v>303</v>
      </c>
      <c r="B202" s="141" t="s">
        <v>304</v>
      </c>
      <c r="C202" s="142" t="str">
        <f t="shared" si="6"/>
        <v>Platin</v>
      </c>
      <c r="D202" s="143">
        <v>69410.024789999996</v>
      </c>
      <c r="E202" s="143">
        <v>26583</v>
      </c>
      <c r="F202" s="144">
        <f t="shared" si="7"/>
        <v>69410.024789999996</v>
      </c>
      <c r="G202" s="145"/>
      <c r="H202" s="146" t="s">
        <v>79</v>
      </c>
      <c r="I202" s="141"/>
    </row>
    <row r="203" spans="1:9" s="14" customFormat="1" ht="27" customHeight="1" thickBot="1" x14ac:dyDescent="0.35">
      <c r="A203" s="141" t="s">
        <v>305</v>
      </c>
      <c r="B203" s="141" t="s">
        <v>306</v>
      </c>
      <c r="C203" s="142" t="str">
        <f t="shared" si="6"/>
        <v>Polyethylen (HDPE)</v>
      </c>
      <c r="D203" s="143">
        <v>1.92347</v>
      </c>
      <c r="E203" s="143">
        <v>2.4300000000000002</v>
      </c>
      <c r="F203" s="144">
        <f t="shared" si="7"/>
        <v>1.92347</v>
      </c>
      <c r="G203" s="145"/>
      <c r="H203" s="146" t="s">
        <v>79</v>
      </c>
      <c r="I203" s="141"/>
    </row>
    <row r="204" spans="1:9" s="14" customFormat="1" ht="27" customHeight="1" thickBot="1" x14ac:dyDescent="0.35">
      <c r="A204" s="141" t="s">
        <v>307</v>
      </c>
      <c r="B204" s="141" t="s">
        <v>308</v>
      </c>
      <c r="C204" s="142" t="str">
        <f t="shared" si="6"/>
        <v>Polyethylen (LDPE)</v>
      </c>
      <c r="D204" s="143">
        <v>1.9646999999999999</v>
      </c>
      <c r="E204" s="143">
        <v>2.133</v>
      </c>
      <c r="F204" s="144">
        <f t="shared" si="7"/>
        <v>1.9646999999999999</v>
      </c>
      <c r="G204" s="145"/>
      <c r="H204" s="146" t="s">
        <v>79</v>
      </c>
      <c r="I204" s="141"/>
    </row>
    <row r="205" spans="1:9" s="14" customFormat="1" ht="27" customHeight="1" thickBot="1" x14ac:dyDescent="0.35">
      <c r="A205" s="141" t="s">
        <v>309</v>
      </c>
      <c r="B205" s="141" t="s">
        <v>310</v>
      </c>
      <c r="C205" s="142" t="str">
        <f t="shared" si="6"/>
        <v>Polypropylen (PP)</v>
      </c>
      <c r="D205" s="143">
        <v>1.90629</v>
      </c>
      <c r="E205" s="143">
        <v>2.88</v>
      </c>
      <c r="F205" s="144">
        <f t="shared" si="7"/>
        <v>1.90629</v>
      </c>
      <c r="G205" s="145"/>
      <c r="H205" s="146" t="s">
        <v>79</v>
      </c>
      <c r="I205" s="141"/>
    </row>
    <row r="206" spans="1:9" s="14" customFormat="1" ht="27" customHeight="1" thickBot="1" x14ac:dyDescent="0.35">
      <c r="A206" s="141" t="s">
        <v>311</v>
      </c>
      <c r="B206" s="141" t="s">
        <v>312</v>
      </c>
      <c r="C206" s="142" t="str">
        <f t="shared" si="6"/>
        <v>Polystyrol</v>
      </c>
      <c r="D206" s="143">
        <v>3.7752599999999998</v>
      </c>
      <c r="E206" s="143">
        <v>2.9</v>
      </c>
      <c r="F206" s="144">
        <f t="shared" si="7"/>
        <v>3.7752599999999998</v>
      </c>
      <c r="G206" s="145"/>
      <c r="H206" s="146" t="s">
        <v>79</v>
      </c>
      <c r="I206" s="141"/>
    </row>
    <row r="207" spans="1:9" s="14" customFormat="1" ht="27" customHeight="1" thickBot="1" x14ac:dyDescent="0.35">
      <c r="A207" s="141" t="s">
        <v>313</v>
      </c>
      <c r="B207" s="141" t="s">
        <v>314</v>
      </c>
      <c r="C207" s="142" t="str">
        <f t="shared" si="6"/>
        <v>Polystyrol / expandiertes Polystyrol (EPS)</v>
      </c>
      <c r="D207" s="143">
        <v>9.6163500000000006</v>
      </c>
      <c r="E207" s="143">
        <v>3.5</v>
      </c>
      <c r="F207" s="144">
        <f t="shared" si="7"/>
        <v>9.6163500000000006</v>
      </c>
      <c r="G207" s="145"/>
      <c r="H207" s="146" t="s">
        <v>79</v>
      </c>
      <c r="I207" s="141"/>
    </row>
    <row r="208" spans="1:9" s="14" customFormat="1" ht="27" customHeight="1" thickBot="1" x14ac:dyDescent="0.35">
      <c r="A208" s="141" t="s">
        <v>315</v>
      </c>
      <c r="B208" s="141" t="s">
        <v>316</v>
      </c>
      <c r="C208" s="142" t="str">
        <f t="shared" si="6"/>
        <v>Polyurethane (PUR)</v>
      </c>
      <c r="D208" s="143">
        <v>5.0549400000000002</v>
      </c>
      <c r="E208" s="143">
        <v>4.1646200000000002</v>
      </c>
      <c r="F208" s="144">
        <f t="shared" si="7"/>
        <v>5.0549400000000002</v>
      </c>
      <c r="G208" s="145"/>
      <c r="H208" s="146" t="s">
        <v>79</v>
      </c>
      <c r="I208" s="141"/>
    </row>
    <row r="209" spans="1:9" s="14" customFormat="1" ht="27" customHeight="1" thickBot="1" x14ac:dyDescent="0.35">
      <c r="A209" s="141" t="s">
        <v>317</v>
      </c>
      <c r="B209" s="141" t="s">
        <v>318</v>
      </c>
      <c r="C209" s="142" t="str">
        <f t="shared" si="6"/>
        <v>Propan</v>
      </c>
      <c r="D209" s="143">
        <v>0.85709000000000002</v>
      </c>
      <c r="E209" s="143">
        <v>0.53200000000000003</v>
      </c>
      <c r="F209" s="144">
        <f t="shared" si="7"/>
        <v>0.85709000000000002</v>
      </c>
      <c r="G209" s="145"/>
      <c r="H209" s="146" t="s">
        <v>79</v>
      </c>
      <c r="I209" s="141"/>
    </row>
    <row r="210" spans="1:9" s="14" customFormat="1" ht="27" customHeight="1" thickBot="1" x14ac:dyDescent="0.35">
      <c r="A210" s="141" t="s">
        <v>319</v>
      </c>
      <c r="B210" s="141" t="s">
        <v>44</v>
      </c>
      <c r="C210" s="142" t="str">
        <f t="shared" si="6"/>
        <v>Propen</v>
      </c>
      <c r="D210" s="143">
        <v>1.50115</v>
      </c>
      <c r="E210" s="143">
        <v>1.66</v>
      </c>
      <c r="F210" s="144">
        <f t="shared" si="7"/>
        <v>1.50115</v>
      </c>
      <c r="G210" s="145"/>
      <c r="H210" s="146" t="s">
        <v>79</v>
      </c>
      <c r="I210" s="141"/>
    </row>
    <row r="211" spans="1:9" s="14" customFormat="1" ht="27" customHeight="1" thickBot="1" x14ac:dyDescent="0.35">
      <c r="A211" s="141" t="s">
        <v>320</v>
      </c>
      <c r="B211" s="141" t="s">
        <v>321</v>
      </c>
      <c r="C211" s="142" t="str">
        <f t="shared" si="6"/>
        <v>Propylenglycol</v>
      </c>
      <c r="D211" s="143">
        <v>3.6833499999999999</v>
      </c>
      <c r="E211" s="143">
        <v>1.86</v>
      </c>
      <c r="F211" s="144">
        <f t="shared" si="7"/>
        <v>3.6833499999999999</v>
      </c>
      <c r="G211" s="145"/>
      <c r="H211" s="146" t="s">
        <v>79</v>
      </c>
      <c r="I211" s="141"/>
    </row>
    <row r="212" spans="1:9" s="14" customFormat="1" ht="27" customHeight="1" thickBot="1" x14ac:dyDescent="0.35">
      <c r="A212" s="141" t="s">
        <v>322</v>
      </c>
      <c r="B212" s="141"/>
      <c r="C212" s="142" t="str">
        <f t="shared" si="6"/>
        <v>Propylenoxid</v>
      </c>
      <c r="D212" s="143">
        <v>4.1026999999999996</v>
      </c>
      <c r="E212" s="143"/>
      <c r="F212" s="144">
        <f t="shared" si="7"/>
        <v>4.1026999999999996</v>
      </c>
      <c r="G212" s="145"/>
      <c r="H212" s="146" t="s">
        <v>79</v>
      </c>
      <c r="I212" s="141"/>
    </row>
    <row r="213" spans="1:9" s="14" customFormat="1" ht="27" customHeight="1" thickBot="1" x14ac:dyDescent="0.35">
      <c r="A213" s="141" t="s">
        <v>323</v>
      </c>
      <c r="B213" s="141" t="s">
        <v>324</v>
      </c>
      <c r="C213" s="142" t="str">
        <f t="shared" si="6"/>
        <v>PVC</v>
      </c>
      <c r="D213" s="143">
        <v>1.90246</v>
      </c>
      <c r="E213" s="143">
        <v>1.92</v>
      </c>
      <c r="F213" s="144">
        <f t="shared" si="7"/>
        <v>1.90246</v>
      </c>
      <c r="G213" s="145"/>
      <c r="H213" s="146" t="s">
        <v>79</v>
      </c>
      <c r="I213" s="141"/>
    </row>
    <row r="214" spans="1:9" s="14" customFormat="1" ht="27" customHeight="1" thickBot="1" x14ac:dyDescent="0.35">
      <c r="A214" s="141" t="s">
        <v>327</v>
      </c>
      <c r="B214" s="141" t="s">
        <v>327</v>
      </c>
      <c r="C214" s="142" t="str">
        <f t="shared" si="6"/>
        <v>Quarz, Quarzite</v>
      </c>
      <c r="D214" s="143">
        <v>0.24067</v>
      </c>
      <c r="E214" s="143">
        <v>0.24099999999999999</v>
      </c>
      <c r="F214" s="144">
        <f t="shared" si="7"/>
        <v>0.24067</v>
      </c>
      <c r="G214" s="145"/>
      <c r="H214" s="146" t="s">
        <v>79</v>
      </c>
      <c r="I214" s="141"/>
    </row>
    <row r="215" spans="1:9" s="14" customFormat="1" ht="27" customHeight="1" thickBot="1" x14ac:dyDescent="0.35">
      <c r="A215" s="141" t="s">
        <v>328</v>
      </c>
      <c r="B215" s="141" t="s">
        <v>328</v>
      </c>
      <c r="C215" s="142" t="str">
        <f t="shared" si="6"/>
        <v>Quarzsand</v>
      </c>
      <c r="D215" s="143">
        <v>4.342E-2</v>
      </c>
      <c r="E215" s="143">
        <v>1.9900000000000001E-2</v>
      </c>
      <c r="F215" s="144">
        <f t="shared" si="7"/>
        <v>4.342E-2</v>
      </c>
      <c r="G215" s="145"/>
      <c r="H215" s="146" t="s">
        <v>79</v>
      </c>
      <c r="I215" s="141"/>
    </row>
    <row r="216" spans="1:9" s="14" customFormat="1" ht="27" customHeight="1" thickBot="1" x14ac:dyDescent="0.35">
      <c r="A216" s="141" t="s">
        <v>329</v>
      </c>
      <c r="B216" s="141" t="s">
        <v>329</v>
      </c>
      <c r="C216" s="142" t="str">
        <f t="shared" si="6"/>
        <v>Quecksilber</v>
      </c>
      <c r="D216" s="143">
        <v>11.551489999999999</v>
      </c>
      <c r="E216" s="143">
        <v>115.363</v>
      </c>
      <c r="F216" s="144">
        <f t="shared" si="7"/>
        <v>11.551489999999999</v>
      </c>
      <c r="G216" s="145"/>
      <c r="H216" s="146" t="s">
        <v>79</v>
      </c>
      <c r="I216" s="141"/>
    </row>
    <row r="217" spans="1:9" s="14" customFormat="1" ht="27" customHeight="1" thickBot="1" x14ac:dyDescent="0.35">
      <c r="A217" s="141" t="s">
        <v>330</v>
      </c>
      <c r="B217" s="141"/>
      <c r="C217" s="142" t="str">
        <f t="shared" si="6"/>
        <v>Recycling -Kunststoff (PET)</v>
      </c>
      <c r="D217" s="143">
        <v>1.15663</v>
      </c>
      <c r="E217" s="143"/>
      <c r="F217" s="144">
        <f t="shared" si="7"/>
        <v>1.15663</v>
      </c>
      <c r="G217" s="145"/>
      <c r="H217" s="146" t="s">
        <v>79</v>
      </c>
      <c r="I217" s="141"/>
    </row>
    <row r="218" spans="1:9" s="14" customFormat="1" ht="27" customHeight="1" thickBot="1" x14ac:dyDescent="0.35">
      <c r="A218" s="141" t="s">
        <v>331</v>
      </c>
      <c r="B218" s="141" t="s">
        <v>332</v>
      </c>
      <c r="C218" s="142" t="str">
        <f t="shared" si="6"/>
        <v>Rhodium</v>
      </c>
      <c r="D218" s="143">
        <v>80426.884170000005</v>
      </c>
      <c r="E218" s="143">
        <v>28721</v>
      </c>
      <c r="F218" s="144">
        <f t="shared" si="7"/>
        <v>80426.884170000005</v>
      </c>
      <c r="G218" s="145"/>
      <c r="H218" s="146" t="s">
        <v>79</v>
      </c>
      <c r="I218" s="141"/>
    </row>
    <row r="219" spans="1:9" s="14" customFormat="1" ht="27" customHeight="1" thickBot="1" x14ac:dyDescent="0.35">
      <c r="A219" s="141" t="s">
        <v>333</v>
      </c>
      <c r="B219" s="141"/>
      <c r="C219" s="142" t="str">
        <f t="shared" si="6"/>
        <v>Ruß</v>
      </c>
      <c r="D219" s="143">
        <v>1.87033</v>
      </c>
      <c r="E219" s="143"/>
      <c r="F219" s="144">
        <f t="shared" si="7"/>
        <v>1.87033</v>
      </c>
      <c r="G219" s="145"/>
      <c r="H219" s="146" t="s">
        <v>79</v>
      </c>
      <c r="I219" s="141"/>
    </row>
    <row r="220" spans="1:9" s="14" customFormat="1" ht="27" customHeight="1" thickBot="1" x14ac:dyDescent="0.35">
      <c r="A220" s="141" t="s">
        <v>334</v>
      </c>
      <c r="B220" s="141"/>
      <c r="C220" s="142" t="str">
        <f t="shared" si="6"/>
        <v>Salzsäure</v>
      </c>
      <c r="D220" s="143">
        <v>0.57513000000000003</v>
      </c>
      <c r="E220" s="143"/>
      <c r="F220" s="144">
        <f t="shared" si="7"/>
        <v>0.57513000000000003</v>
      </c>
      <c r="G220" s="145"/>
      <c r="H220" s="146" t="s">
        <v>79</v>
      </c>
      <c r="I220" s="141"/>
    </row>
    <row r="221" spans="1:9" s="14" customFormat="1" ht="27" customHeight="1" thickBot="1" x14ac:dyDescent="0.35">
      <c r="A221" s="141" t="s">
        <v>335</v>
      </c>
      <c r="B221" s="141" t="s">
        <v>336</v>
      </c>
      <c r="C221" s="142" t="str">
        <f t="shared" si="6"/>
        <v>Sand (Bausand)</v>
      </c>
      <c r="D221" s="143">
        <v>4.8500000000000001E-3</v>
      </c>
      <c r="E221" s="143">
        <v>1.6100000000000001E-3</v>
      </c>
      <c r="F221" s="144">
        <f t="shared" si="7"/>
        <v>4.8500000000000001E-3</v>
      </c>
      <c r="G221" s="145"/>
      <c r="H221" s="146" t="s">
        <v>79</v>
      </c>
      <c r="I221" s="141"/>
    </row>
    <row r="222" spans="1:9" s="14" customFormat="1" ht="27" customHeight="1" thickBot="1" x14ac:dyDescent="0.35">
      <c r="A222" s="141" t="s">
        <v>337</v>
      </c>
      <c r="B222" s="141" t="s">
        <v>338</v>
      </c>
      <c r="C222" s="142" t="str">
        <f t="shared" si="6"/>
        <v>Sauerstoff (flüssig, Prozessgas)</v>
      </c>
      <c r="D222" s="143">
        <v>0.55081999999999998</v>
      </c>
      <c r="E222" s="143">
        <v>0.40799999999999997</v>
      </c>
      <c r="F222" s="144">
        <f t="shared" si="7"/>
        <v>0.55081999999999998</v>
      </c>
      <c r="G222" s="145"/>
      <c r="H222" s="146" t="s">
        <v>79</v>
      </c>
      <c r="I222" s="141"/>
    </row>
    <row r="223" spans="1:9" s="14" customFormat="1" ht="27" customHeight="1" thickBot="1" x14ac:dyDescent="0.35">
      <c r="A223" s="141" t="s">
        <v>339</v>
      </c>
      <c r="B223" s="141" t="s">
        <v>339</v>
      </c>
      <c r="C223" s="142" t="str">
        <f t="shared" si="6"/>
        <v>Schamottstein</v>
      </c>
      <c r="D223" s="143">
        <v>0.87338000000000005</v>
      </c>
      <c r="E223" s="143">
        <v>1.1459999999999999</v>
      </c>
      <c r="F223" s="144">
        <f t="shared" si="7"/>
        <v>0.87338000000000005</v>
      </c>
      <c r="G223" s="145"/>
      <c r="H223" s="146" t="s">
        <v>79</v>
      </c>
      <c r="I223" s="141"/>
    </row>
    <row r="224" spans="1:9" s="14" customFormat="1" ht="27" customHeight="1" thickBot="1" x14ac:dyDescent="0.35">
      <c r="A224" s="141" t="s">
        <v>340</v>
      </c>
      <c r="B224" s="141" t="s">
        <v>340</v>
      </c>
      <c r="C224" s="142" t="str">
        <f t="shared" si="6"/>
        <v>Schiefer</v>
      </c>
      <c r="D224" s="143">
        <v>8.6E-3</v>
      </c>
      <c r="E224" s="143">
        <v>1.47E-2</v>
      </c>
      <c r="F224" s="144">
        <f t="shared" si="7"/>
        <v>8.6E-3</v>
      </c>
      <c r="G224" s="145"/>
      <c r="H224" s="146" t="s">
        <v>79</v>
      </c>
      <c r="I224" s="141"/>
    </row>
    <row r="225" spans="1:9" s="14" customFormat="1" ht="27" customHeight="1" thickBot="1" x14ac:dyDescent="0.35">
      <c r="A225" s="141" t="s">
        <v>341</v>
      </c>
      <c r="B225" s="141" t="s">
        <v>341</v>
      </c>
      <c r="C225" s="142" t="str">
        <f t="shared" si="6"/>
        <v>Schmieröl</v>
      </c>
      <c r="D225" s="143">
        <v>1.2157899999999999</v>
      </c>
      <c r="E225" s="143">
        <v>0.89400000000000002</v>
      </c>
      <c r="F225" s="144">
        <f t="shared" si="7"/>
        <v>1.2157899999999999</v>
      </c>
      <c r="G225" s="145"/>
      <c r="H225" s="146" t="s">
        <v>79</v>
      </c>
      <c r="I225" s="141"/>
    </row>
    <row r="226" spans="1:9" s="14" customFormat="1" ht="27" customHeight="1" thickBot="1" x14ac:dyDescent="0.35">
      <c r="A226" s="141" t="s">
        <v>342</v>
      </c>
      <c r="B226" s="141" t="s">
        <v>343</v>
      </c>
      <c r="C226" s="142" t="str">
        <f t="shared" si="6"/>
        <v>Schmirgel, Korund, Granat (Schleifmittel)</v>
      </c>
      <c r="D226" s="143">
        <v>2.9350000000000001E-2</v>
      </c>
      <c r="E226" s="143">
        <v>2.93E-2</v>
      </c>
      <c r="F226" s="144">
        <f t="shared" si="7"/>
        <v>2.9350000000000001E-2</v>
      </c>
      <c r="G226" s="145"/>
      <c r="H226" s="146" t="s">
        <v>79</v>
      </c>
      <c r="I226" s="141"/>
    </row>
    <row r="227" spans="1:9" s="14" customFormat="1" ht="27" customHeight="1" thickBot="1" x14ac:dyDescent="0.35">
      <c r="A227" s="141" t="s">
        <v>344</v>
      </c>
      <c r="B227" s="141" t="s">
        <v>344</v>
      </c>
      <c r="C227" s="142" t="str">
        <f t="shared" si="6"/>
        <v>Schwefel</v>
      </c>
      <c r="D227" s="143">
        <v>0.13111999999999999</v>
      </c>
      <c r="E227" s="143">
        <v>0.308</v>
      </c>
      <c r="F227" s="144">
        <f t="shared" si="7"/>
        <v>0.13111999999999999</v>
      </c>
      <c r="G227" s="145"/>
      <c r="H227" s="146" t="s">
        <v>79</v>
      </c>
      <c r="I227" s="141"/>
    </row>
    <row r="228" spans="1:9" s="14" customFormat="1" ht="27" customHeight="1" thickBot="1" x14ac:dyDescent="0.35">
      <c r="A228" s="141" t="s">
        <v>345</v>
      </c>
      <c r="B228" s="141" t="s">
        <v>346</v>
      </c>
      <c r="C228" s="142" t="str">
        <f t="shared" si="6"/>
        <v>Schwefelsäure</v>
      </c>
      <c r="D228" s="143">
        <v>0.10581</v>
      </c>
      <c r="E228" s="143">
        <v>2.1499999999999998E-2</v>
      </c>
      <c r="F228" s="144">
        <f t="shared" si="7"/>
        <v>0.10581</v>
      </c>
      <c r="G228" s="145"/>
      <c r="H228" s="146" t="s">
        <v>79</v>
      </c>
      <c r="I228" s="141"/>
    </row>
    <row r="229" spans="1:9" s="14" customFormat="1" ht="27" customHeight="1" thickBot="1" x14ac:dyDescent="0.35">
      <c r="A229" s="141" t="s">
        <v>347</v>
      </c>
      <c r="B229" s="141" t="s">
        <v>347</v>
      </c>
      <c r="C229" s="142" t="str">
        <f t="shared" si="6"/>
        <v>Selen</v>
      </c>
      <c r="D229" s="143">
        <v>3.4095</v>
      </c>
      <c r="E229" s="143">
        <v>2.339</v>
      </c>
      <c r="F229" s="144">
        <f t="shared" si="7"/>
        <v>3.4095</v>
      </c>
      <c r="G229" s="145"/>
      <c r="H229" s="146" t="s">
        <v>79</v>
      </c>
      <c r="I229" s="141"/>
    </row>
    <row r="230" spans="1:9" s="14" customFormat="1" ht="27" customHeight="1" thickBot="1" x14ac:dyDescent="0.35">
      <c r="A230" s="141" t="s">
        <v>348</v>
      </c>
      <c r="B230" s="141" t="s">
        <v>348</v>
      </c>
      <c r="C230" s="142" t="str">
        <f t="shared" si="6"/>
        <v>Siedesalz</v>
      </c>
      <c r="D230" s="143">
        <v>3.9190000000000003E-2</v>
      </c>
      <c r="E230" s="143">
        <v>6.3200000000000006E-2</v>
      </c>
      <c r="F230" s="144">
        <f t="shared" si="7"/>
        <v>3.9190000000000003E-2</v>
      </c>
      <c r="G230" s="145"/>
      <c r="H230" s="146" t="s">
        <v>79</v>
      </c>
      <c r="I230" s="141"/>
    </row>
    <row r="231" spans="1:9" s="14" customFormat="1" ht="27" customHeight="1" thickBot="1" x14ac:dyDescent="0.35">
      <c r="A231" s="141" t="s">
        <v>349</v>
      </c>
      <c r="B231" s="141" t="s">
        <v>349</v>
      </c>
      <c r="C231" s="142" t="str">
        <f t="shared" si="6"/>
        <v>Silber</v>
      </c>
      <c r="D231" s="143">
        <v>449.38691999999998</v>
      </c>
      <c r="E231" s="143">
        <v>123.699</v>
      </c>
      <c r="F231" s="144">
        <f t="shared" si="7"/>
        <v>449.38691999999998</v>
      </c>
      <c r="G231" s="145"/>
      <c r="H231" s="146" t="s">
        <v>79</v>
      </c>
      <c r="I231" s="141"/>
    </row>
    <row r="232" spans="1:9" s="14" customFormat="1" ht="27" customHeight="1" thickBot="1" x14ac:dyDescent="0.35">
      <c r="A232" s="141" t="s">
        <v>350</v>
      </c>
      <c r="B232" s="141"/>
      <c r="C232" s="142" t="str">
        <f t="shared" si="6"/>
        <v>Silicate</v>
      </c>
      <c r="D232" s="143">
        <v>77.613579999999999</v>
      </c>
      <c r="E232" s="143"/>
      <c r="F232" s="144">
        <f t="shared" si="7"/>
        <v>77.613579999999999</v>
      </c>
      <c r="G232" s="145"/>
      <c r="H232" s="146" t="s">
        <v>79</v>
      </c>
      <c r="I232" s="141"/>
    </row>
    <row r="233" spans="1:9" s="14" customFormat="1" ht="27" customHeight="1" thickBot="1" x14ac:dyDescent="0.35">
      <c r="A233" s="141" t="s">
        <v>351</v>
      </c>
      <c r="B233" s="141"/>
      <c r="C233" s="142" t="str">
        <f t="shared" si="6"/>
        <v>Siliciumdioxid</v>
      </c>
      <c r="D233" s="143">
        <v>4.342E-2</v>
      </c>
      <c r="E233" s="143"/>
      <c r="F233" s="144">
        <f t="shared" si="7"/>
        <v>4.342E-2</v>
      </c>
      <c r="G233" s="145"/>
      <c r="H233" s="146" t="s">
        <v>79</v>
      </c>
      <c r="I233" s="141"/>
    </row>
    <row r="234" spans="1:9" s="14" customFormat="1" ht="27" customHeight="1" thickBot="1" x14ac:dyDescent="0.35">
      <c r="A234" s="141" t="s">
        <v>352</v>
      </c>
      <c r="B234" s="141" t="s">
        <v>352</v>
      </c>
      <c r="C234" s="142" t="str">
        <f t="shared" si="6"/>
        <v>Silizium</v>
      </c>
      <c r="D234" s="143">
        <v>77.613579999999999</v>
      </c>
      <c r="E234" s="143">
        <v>85.600999999999999</v>
      </c>
      <c r="F234" s="144">
        <f t="shared" si="7"/>
        <v>77.613579999999999</v>
      </c>
      <c r="G234" s="145"/>
      <c r="H234" s="146" t="s">
        <v>79</v>
      </c>
      <c r="I234" s="141"/>
    </row>
    <row r="235" spans="1:9" s="14" customFormat="1" ht="27" customHeight="1" thickBot="1" x14ac:dyDescent="0.35">
      <c r="A235" s="141" t="s">
        <v>353</v>
      </c>
      <c r="B235" s="141" t="s">
        <v>353</v>
      </c>
      <c r="C235" s="142" t="str">
        <f t="shared" si="6"/>
        <v>Sillimanit</v>
      </c>
      <c r="D235" s="143">
        <v>2.9270000000000001E-2</v>
      </c>
      <c r="E235" s="143">
        <v>2.93E-2</v>
      </c>
      <c r="F235" s="144">
        <f t="shared" si="7"/>
        <v>2.9270000000000001E-2</v>
      </c>
      <c r="G235" s="145"/>
      <c r="H235" s="146" t="s">
        <v>79</v>
      </c>
      <c r="I235" s="141"/>
    </row>
    <row r="236" spans="1:9" s="14" customFormat="1" ht="27" customHeight="1" thickBot="1" x14ac:dyDescent="0.35">
      <c r="A236" s="141" t="s">
        <v>60</v>
      </c>
      <c r="B236" s="141"/>
      <c r="C236" s="142" t="str">
        <f t="shared" si="6"/>
        <v>Sonstiges</v>
      </c>
      <c r="D236" s="143"/>
      <c r="E236" s="143"/>
      <c r="F236" s="144">
        <f t="shared" si="7"/>
        <v>0</v>
      </c>
      <c r="G236" s="145"/>
      <c r="H236" s="146" t="s">
        <v>79</v>
      </c>
      <c r="I236" s="141"/>
    </row>
    <row r="237" spans="1:9" s="14" customFormat="1" ht="27" customHeight="1" thickBot="1" x14ac:dyDescent="0.35">
      <c r="A237" s="141" t="s">
        <v>354</v>
      </c>
      <c r="B237" s="141" t="s">
        <v>354</v>
      </c>
      <c r="C237" s="142" t="str">
        <f t="shared" si="6"/>
        <v>Spanplatte</v>
      </c>
      <c r="D237" s="143">
        <v>0.46544000000000002</v>
      </c>
      <c r="E237" s="143">
        <v>0.46100000000000002</v>
      </c>
      <c r="F237" s="144">
        <f t="shared" si="7"/>
        <v>0.46544000000000002</v>
      </c>
      <c r="G237" s="145"/>
      <c r="H237" s="146" t="s">
        <v>79</v>
      </c>
      <c r="I237" s="141"/>
    </row>
    <row r="238" spans="1:9" s="14" customFormat="1" ht="27" customHeight="1" thickBot="1" x14ac:dyDescent="0.35">
      <c r="A238" s="141" t="s">
        <v>355</v>
      </c>
      <c r="B238" s="141" t="s">
        <v>356</v>
      </c>
      <c r="C238" s="142" t="str">
        <f t="shared" si="6"/>
        <v>Splitt</v>
      </c>
      <c r="D238" s="143">
        <v>2.3E-3</v>
      </c>
      <c r="E238" s="143">
        <v>6.7000000000000002E-3</v>
      </c>
      <c r="F238" s="144">
        <f t="shared" si="7"/>
        <v>2.3E-3</v>
      </c>
      <c r="G238" s="145"/>
      <c r="H238" s="146" t="s">
        <v>79</v>
      </c>
      <c r="I238" s="141"/>
    </row>
    <row r="239" spans="1:9" s="14" customFormat="1" ht="27" customHeight="1" thickBot="1" x14ac:dyDescent="0.35">
      <c r="A239" s="141" t="s">
        <v>357</v>
      </c>
      <c r="B239" s="141" t="s">
        <v>358</v>
      </c>
      <c r="C239" s="142" t="str">
        <f t="shared" si="6"/>
        <v>Stahl (Elektrostahl)</v>
      </c>
      <c r="D239" s="143">
        <v>0.55079999999999996</v>
      </c>
      <c r="E239" s="143">
        <v>0.39900000000000002</v>
      </c>
      <c r="F239" s="144">
        <f t="shared" si="7"/>
        <v>0.55079999999999996</v>
      </c>
      <c r="G239" s="145"/>
      <c r="H239" s="146" t="s">
        <v>79</v>
      </c>
      <c r="I239" s="141"/>
    </row>
    <row r="240" spans="1:9" s="14" customFormat="1" ht="27" customHeight="1" thickBot="1" x14ac:dyDescent="0.35">
      <c r="A240" s="141" t="s">
        <v>359</v>
      </c>
      <c r="B240" s="141" t="s">
        <v>360</v>
      </c>
      <c r="C240" s="142" t="str">
        <f t="shared" si="6"/>
        <v>Stahl (Konverterstahl)</v>
      </c>
      <c r="D240" s="143">
        <v>2.1821600000000001</v>
      </c>
      <c r="E240" s="148">
        <v>1.5940000000000001</v>
      </c>
      <c r="F240" s="144">
        <f t="shared" si="7"/>
        <v>2.1821600000000001</v>
      </c>
      <c r="G240" s="145"/>
      <c r="H240" s="146" t="s">
        <v>79</v>
      </c>
      <c r="I240" s="141"/>
    </row>
    <row r="241" spans="1:9" s="14" customFormat="1" ht="27" customHeight="1" thickBot="1" x14ac:dyDescent="0.35">
      <c r="A241" s="141" t="s">
        <v>361</v>
      </c>
      <c r="B241" s="141" t="s">
        <v>361</v>
      </c>
      <c r="C241" s="142" t="str">
        <f t="shared" si="6"/>
        <v>Stahlblech</v>
      </c>
      <c r="D241" s="143">
        <v>2.3896500000000001</v>
      </c>
      <c r="E241" s="143">
        <v>0.35199999999999998</v>
      </c>
      <c r="F241" s="144">
        <f t="shared" si="7"/>
        <v>2.3896500000000001</v>
      </c>
      <c r="G241" s="145"/>
      <c r="H241" s="146" t="s">
        <v>79</v>
      </c>
      <c r="I241" s="141"/>
    </row>
    <row r="242" spans="1:9" s="14" customFormat="1" ht="27" customHeight="1" thickBot="1" x14ac:dyDescent="0.35">
      <c r="A242" s="141" t="s">
        <v>362</v>
      </c>
      <c r="B242" s="141" t="s">
        <v>363</v>
      </c>
      <c r="C242" s="142" t="str">
        <f t="shared" si="6"/>
        <v>Stahlblech verzinkt</v>
      </c>
      <c r="D242" s="143">
        <v>2.4936799999999999</v>
      </c>
      <c r="E242" s="143">
        <v>2.4940000000000002</v>
      </c>
      <c r="F242" s="144">
        <f t="shared" si="7"/>
        <v>2.4936799999999999</v>
      </c>
      <c r="G242" s="145"/>
      <c r="H242" s="146" t="s">
        <v>79</v>
      </c>
      <c r="I242" s="141"/>
    </row>
    <row r="243" spans="1:9" s="14" customFormat="1" ht="27" customHeight="1" thickBot="1" x14ac:dyDescent="0.35">
      <c r="A243" s="141" t="s">
        <v>364</v>
      </c>
      <c r="B243" s="141"/>
      <c r="C243" s="142" t="str">
        <f t="shared" si="6"/>
        <v>Stahlschrott</v>
      </c>
      <c r="D243" s="143">
        <v>3.4209999999999997E-2</v>
      </c>
      <c r="E243" s="143"/>
      <c r="F243" s="144">
        <f t="shared" si="7"/>
        <v>3.4209999999999997E-2</v>
      </c>
      <c r="G243" s="145"/>
      <c r="H243" s="146" t="s">
        <v>79</v>
      </c>
      <c r="I243" s="141"/>
    </row>
    <row r="244" spans="1:9" s="14" customFormat="1" ht="27" customHeight="1" thickBot="1" x14ac:dyDescent="0.35">
      <c r="A244" s="141" t="s">
        <v>365</v>
      </c>
      <c r="B244" s="141" t="s">
        <v>366</v>
      </c>
      <c r="C244" s="142" t="str">
        <f t="shared" si="6"/>
        <v>Stärke</v>
      </c>
      <c r="D244" s="143">
        <v>1.0884400000000001</v>
      </c>
      <c r="E244" s="143">
        <v>0.78500000000000003</v>
      </c>
      <c r="F244" s="144">
        <f t="shared" si="7"/>
        <v>1.0884400000000001</v>
      </c>
      <c r="G244" s="145"/>
      <c r="H244" s="146" t="s">
        <v>79</v>
      </c>
      <c r="I244" s="141"/>
    </row>
    <row r="245" spans="1:9" s="14" customFormat="1" ht="27" customHeight="1" thickBot="1" x14ac:dyDescent="0.35">
      <c r="A245" s="141" t="s">
        <v>367</v>
      </c>
      <c r="B245" s="141" t="s">
        <v>367</v>
      </c>
      <c r="C245" s="142" t="str">
        <f t="shared" si="6"/>
        <v>Steinsalz</v>
      </c>
      <c r="D245" s="143">
        <v>0.26999000000000001</v>
      </c>
      <c r="E245" s="143">
        <v>0.128</v>
      </c>
      <c r="F245" s="144">
        <f t="shared" si="7"/>
        <v>0.26999000000000001</v>
      </c>
      <c r="G245" s="145"/>
      <c r="H245" s="146" t="s">
        <v>79</v>
      </c>
      <c r="I245" s="141"/>
    </row>
    <row r="246" spans="1:9" s="14" customFormat="1" ht="27" customHeight="1" thickBot="1" x14ac:dyDescent="0.35">
      <c r="A246" s="141" t="s">
        <v>368</v>
      </c>
      <c r="B246" s="141" t="s">
        <v>369</v>
      </c>
      <c r="C246" s="142" t="str">
        <f t="shared" si="6"/>
        <v>Steinwolle</v>
      </c>
      <c r="D246" s="143">
        <v>1.31935</v>
      </c>
      <c r="E246" s="143">
        <v>0.93600000000000005</v>
      </c>
      <c r="F246" s="144">
        <f t="shared" si="7"/>
        <v>1.31935</v>
      </c>
      <c r="G246" s="145"/>
      <c r="H246" s="146" t="s">
        <v>79</v>
      </c>
      <c r="I246" s="141"/>
    </row>
    <row r="247" spans="1:9" s="14" customFormat="1" ht="27" customHeight="1" thickBot="1" x14ac:dyDescent="0.35">
      <c r="A247" s="141" t="s">
        <v>370</v>
      </c>
      <c r="B247" s="141" t="s">
        <v>371</v>
      </c>
      <c r="C247" s="142" t="str">
        <f t="shared" si="6"/>
        <v>Stickstoff (flüssig, Prozessgas)</v>
      </c>
      <c r="D247" s="143">
        <v>0.22105</v>
      </c>
      <c r="E247" s="143">
        <v>0.432</v>
      </c>
      <c r="F247" s="144">
        <f t="shared" si="7"/>
        <v>0.22105</v>
      </c>
      <c r="G247" s="145"/>
      <c r="H247" s="146" t="s">
        <v>79</v>
      </c>
      <c r="I247" s="141"/>
    </row>
    <row r="248" spans="1:9" s="14" customFormat="1" ht="27" customHeight="1" thickBot="1" x14ac:dyDescent="0.35">
      <c r="A248" s="141" t="s">
        <v>372</v>
      </c>
      <c r="B248" s="141" t="s">
        <v>373</v>
      </c>
      <c r="C248" s="142" t="str">
        <f t="shared" si="6"/>
        <v>Stroh/Heu</v>
      </c>
      <c r="D248" s="143">
        <v>9.0240000000000001E-2</v>
      </c>
      <c r="E248" s="143">
        <v>0.32300000000000001</v>
      </c>
      <c r="F248" s="144">
        <f t="shared" si="7"/>
        <v>9.0240000000000001E-2</v>
      </c>
      <c r="G248" s="145"/>
      <c r="H248" s="146" t="s">
        <v>79</v>
      </c>
      <c r="I248" s="141"/>
    </row>
    <row r="249" spans="1:9" s="14" customFormat="1" ht="27" customHeight="1" thickBot="1" x14ac:dyDescent="0.35">
      <c r="A249" s="141" t="s">
        <v>374</v>
      </c>
      <c r="B249" s="141" t="s">
        <v>374</v>
      </c>
      <c r="C249" s="142" t="str">
        <f t="shared" si="6"/>
        <v>Styrol</v>
      </c>
      <c r="D249" s="143">
        <v>3.2850899999999998</v>
      </c>
      <c r="E249" s="143">
        <v>3.29</v>
      </c>
      <c r="F249" s="144">
        <f t="shared" si="7"/>
        <v>3.2850899999999998</v>
      </c>
      <c r="G249" s="145"/>
      <c r="H249" s="146" t="s">
        <v>79</v>
      </c>
      <c r="I249" s="141"/>
    </row>
    <row r="250" spans="1:9" s="14" customFormat="1" ht="27" customHeight="1" thickBot="1" x14ac:dyDescent="0.35">
      <c r="A250" s="141" t="s">
        <v>375</v>
      </c>
      <c r="B250" s="141" t="s">
        <v>375</v>
      </c>
      <c r="C250" s="142" t="str">
        <f t="shared" si="6"/>
        <v>Talk, Talkum</v>
      </c>
      <c r="D250" s="143">
        <v>2.9430000000000001E-2</v>
      </c>
      <c r="E250" s="143">
        <v>2.9399999999999999E-2</v>
      </c>
      <c r="F250" s="144">
        <f t="shared" si="7"/>
        <v>2.9430000000000001E-2</v>
      </c>
      <c r="G250" s="145"/>
      <c r="H250" s="146" t="s">
        <v>79</v>
      </c>
      <c r="I250" s="141"/>
    </row>
    <row r="251" spans="1:9" s="14" customFormat="1" ht="27" customHeight="1" thickBot="1" x14ac:dyDescent="0.35">
      <c r="A251" s="141" t="s">
        <v>376</v>
      </c>
      <c r="B251" s="141" t="s">
        <v>376</v>
      </c>
      <c r="C251" s="142" t="str">
        <f t="shared" si="6"/>
        <v>Tantal</v>
      </c>
      <c r="D251" s="143">
        <v>166.03056000000001</v>
      </c>
      <c r="E251" s="143">
        <v>232.834</v>
      </c>
      <c r="F251" s="144">
        <f t="shared" si="7"/>
        <v>166.03056000000001</v>
      </c>
      <c r="G251" s="145"/>
      <c r="H251" s="146" t="s">
        <v>79</v>
      </c>
      <c r="I251" s="141"/>
    </row>
    <row r="252" spans="1:9" s="14" customFormat="1" ht="27" customHeight="1" thickBot="1" x14ac:dyDescent="0.35">
      <c r="A252" s="141" t="s">
        <v>377</v>
      </c>
      <c r="B252" s="141" t="s">
        <v>377</v>
      </c>
      <c r="C252" s="142" t="str">
        <f t="shared" si="6"/>
        <v>Thallium</v>
      </c>
      <c r="D252" s="143">
        <v>331.81362999999999</v>
      </c>
      <c r="E252" s="143">
        <v>331.81400000000002</v>
      </c>
      <c r="F252" s="144">
        <f t="shared" si="7"/>
        <v>331.81362999999999</v>
      </c>
      <c r="G252" s="145"/>
      <c r="H252" s="146" t="s">
        <v>79</v>
      </c>
      <c r="I252" s="141"/>
    </row>
    <row r="253" spans="1:9" s="14" customFormat="1" ht="27" customHeight="1" thickBot="1" x14ac:dyDescent="0.35">
      <c r="A253" s="141" t="s">
        <v>378</v>
      </c>
      <c r="B253" s="141" t="s">
        <v>380</v>
      </c>
      <c r="C253" s="142" t="str">
        <f t="shared" si="6"/>
        <v>Tiermehl</v>
      </c>
      <c r="D253" s="143">
        <v>2.3859999999999999E-2</v>
      </c>
      <c r="E253" s="148" t="s">
        <v>379</v>
      </c>
      <c r="F253" s="144">
        <f t="shared" si="7"/>
        <v>2.3859999999999999E-2</v>
      </c>
      <c r="G253" s="145"/>
      <c r="H253" s="146" t="s">
        <v>79</v>
      </c>
      <c r="I253" s="141"/>
    </row>
    <row r="254" spans="1:9" s="14" customFormat="1" ht="27" customHeight="1" thickBot="1" x14ac:dyDescent="0.35">
      <c r="A254" s="141" t="s">
        <v>381</v>
      </c>
      <c r="B254" s="141" t="s">
        <v>381</v>
      </c>
      <c r="C254" s="142" t="str">
        <f t="shared" si="6"/>
        <v>Titan</v>
      </c>
      <c r="D254" s="143">
        <v>50.85895</v>
      </c>
      <c r="E254" s="143">
        <v>27.373000000000001</v>
      </c>
      <c r="F254" s="144">
        <f t="shared" si="7"/>
        <v>50.85895</v>
      </c>
      <c r="G254" s="145"/>
      <c r="H254" s="146" t="s">
        <v>79</v>
      </c>
      <c r="I254" s="141"/>
    </row>
    <row r="255" spans="1:9" s="14" customFormat="1" ht="27" customHeight="1" thickBot="1" x14ac:dyDescent="0.35">
      <c r="A255" s="141" t="s">
        <v>382</v>
      </c>
      <c r="B255" s="141" t="s">
        <v>383</v>
      </c>
      <c r="C255" s="142" t="str">
        <f t="shared" si="6"/>
        <v>Toluol</v>
      </c>
      <c r="D255" s="143">
        <v>1.59304</v>
      </c>
      <c r="E255" s="143">
        <v>1.71</v>
      </c>
      <c r="F255" s="144">
        <f t="shared" si="7"/>
        <v>1.59304</v>
      </c>
      <c r="G255" s="145"/>
      <c r="H255" s="146" t="s">
        <v>79</v>
      </c>
      <c r="I255" s="141"/>
    </row>
    <row r="256" spans="1:9" s="14" customFormat="1" ht="27" customHeight="1" thickBot="1" x14ac:dyDescent="0.35">
      <c r="A256" s="141" t="s">
        <v>384</v>
      </c>
      <c r="B256" s="141" t="s">
        <v>384</v>
      </c>
      <c r="C256" s="142" t="str">
        <f t="shared" si="6"/>
        <v>Torf</v>
      </c>
      <c r="D256" s="143">
        <v>1.413E-2</v>
      </c>
      <c r="E256" s="143">
        <v>1.8100000000000002E-2</v>
      </c>
      <c r="F256" s="144">
        <f t="shared" si="7"/>
        <v>1.413E-2</v>
      </c>
      <c r="G256" s="145"/>
      <c r="H256" s="146" t="s">
        <v>79</v>
      </c>
      <c r="I256" s="141"/>
    </row>
    <row r="257" spans="1:9" s="14" customFormat="1" ht="27" customHeight="1" thickBot="1" x14ac:dyDescent="0.35">
      <c r="A257" s="141" t="s">
        <v>385</v>
      </c>
      <c r="B257" s="141" t="s">
        <v>385</v>
      </c>
      <c r="C257" s="142" t="str">
        <f t="shared" si="6"/>
        <v>Trass</v>
      </c>
      <c r="D257" s="143">
        <v>2.9270000000000001E-2</v>
      </c>
      <c r="E257" s="143">
        <v>2.93E-2</v>
      </c>
      <c r="F257" s="144">
        <f t="shared" si="7"/>
        <v>2.9270000000000001E-2</v>
      </c>
      <c r="G257" s="145"/>
      <c r="H257" s="146" t="s">
        <v>79</v>
      </c>
      <c r="I257" s="141"/>
    </row>
    <row r="258" spans="1:9" s="14" customFormat="1" ht="27" customHeight="1" thickBot="1" x14ac:dyDescent="0.35">
      <c r="A258" s="141" t="s">
        <v>386</v>
      </c>
      <c r="B258" s="141" t="s">
        <v>127</v>
      </c>
      <c r="C258" s="142" t="str">
        <f t="shared" si="6"/>
        <v>VE- Wasser / technisches Wasser</v>
      </c>
      <c r="D258" s="143">
        <v>4.4000000000000002E-4</v>
      </c>
      <c r="E258" s="143">
        <v>0.56499999999999995</v>
      </c>
      <c r="F258" s="144">
        <f t="shared" si="7"/>
        <v>4.4000000000000002E-4</v>
      </c>
      <c r="G258" s="145"/>
      <c r="H258" s="146" t="s">
        <v>79</v>
      </c>
      <c r="I258" s="141"/>
    </row>
    <row r="259" spans="1:9" s="14" customFormat="1" ht="27" customHeight="1" thickBot="1" x14ac:dyDescent="0.35">
      <c r="A259" s="141" t="s">
        <v>387</v>
      </c>
      <c r="B259" s="141" t="s">
        <v>387</v>
      </c>
      <c r="C259" s="142" t="str">
        <f t="shared" si="6"/>
        <v>Vermikulit</v>
      </c>
      <c r="D259" s="143">
        <v>0.11595999999999999</v>
      </c>
      <c r="E259" s="143">
        <v>0.38400000000000001</v>
      </c>
      <c r="F259" s="144">
        <f t="shared" si="7"/>
        <v>0.11595999999999999</v>
      </c>
      <c r="G259" s="145"/>
      <c r="H259" s="146" t="s">
        <v>79</v>
      </c>
      <c r="I259" s="141"/>
    </row>
    <row r="260" spans="1:9" s="14" customFormat="1" ht="27" customHeight="1" thickBot="1" x14ac:dyDescent="0.35">
      <c r="A260" s="141" t="s">
        <v>388</v>
      </c>
      <c r="B260" s="141" t="s">
        <v>38</v>
      </c>
      <c r="C260" s="142" t="str">
        <f t="shared" ref="C260:C323" si="8">IF(AND(A260="",B260=""),"zzz - zu ergänzen",IF(A260&lt;&gt;"",A260,B260))</f>
        <v>Vinylchlorid</v>
      </c>
      <c r="D260" s="143">
        <v>1.5250699999999999</v>
      </c>
      <c r="E260" s="143">
        <v>1.71</v>
      </c>
      <c r="F260" s="144">
        <f t="shared" ref="F260:F323" si="9">IF(D260&lt;&gt;"",D260,E260)</f>
        <v>1.5250699999999999</v>
      </c>
      <c r="G260" s="145"/>
      <c r="H260" s="146" t="s">
        <v>79</v>
      </c>
      <c r="I260" s="141"/>
    </row>
    <row r="261" spans="1:9" s="14" customFormat="1" ht="27" customHeight="1" thickBot="1" x14ac:dyDescent="0.35">
      <c r="A261" s="141" t="s">
        <v>389</v>
      </c>
      <c r="B261" s="141" t="s">
        <v>390</v>
      </c>
      <c r="C261" s="142" t="str">
        <f t="shared" si="8"/>
        <v>Wasser</v>
      </c>
      <c r="D261" s="143">
        <v>3.3E-4</v>
      </c>
      <c r="E261" s="143">
        <v>4.0200000000000001E-4</v>
      </c>
      <c r="F261" s="144">
        <f t="shared" si="9"/>
        <v>3.3E-4</v>
      </c>
      <c r="G261" s="145"/>
      <c r="H261" s="146" t="s">
        <v>79</v>
      </c>
      <c r="I261" s="141"/>
    </row>
    <row r="262" spans="1:9" s="14" customFormat="1" ht="27" customHeight="1" thickBot="1" x14ac:dyDescent="0.35">
      <c r="A262" s="141" t="s">
        <v>391</v>
      </c>
      <c r="B262" s="141" t="s">
        <v>391</v>
      </c>
      <c r="C262" s="142" t="str">
        <f t="shared" si="8"/>
        <v>Wasserglas</v>
      </c>
      <c r="D262" s="143">
        <v>0.76510999999999996</v>
      </c>
      <c r="E262" s="143">
        <v>0.76500000000000001</v>
      </c>
      <c r="F262" s="144">
        <f t="shared" si="9"/>
        <v>0.76510999999999996</v>
      </c>
      <c r="G262" s="145"/>
      <c r="H262" s="146" t="s">
        <v>79</v>
      </c>
      <c r="I262" s="141"/>
    </row>
    <row r="263" spans="1:9" s="14" customFormat="1" ht="27" customHeight="1" thickBot="1" x14ac:dyDescent="0.35">
      <c r="A263" s="141" t="s">
        <v>392</v>
      </c>
      <c r="B263" s="141" t="s">
        <v>393</v>
      </c>
      <c r="C263" s="142" t="str">
        <f t="shared" si="8"/>
        <v>Wasserstoff (Prozessgas)</v>
      </c>
      <c r="D263" s="143">
        <v>1.59338</v>
      </c>
      <c r="E263" s="143">
        <v>1.702</v>
      </c>
      <c r="F263" s="144">
        <f t="shared" si="9"/>
        <v>1.59338</v>
      </c>
      <c r="G263" s="145"/>
      <c r="H263" s="146" t="s">
        <v>79</v>
      </c>
      <c r="I263" s="141"/>
    </row>
    <row r="264" spans="1:9" s="14" customFormat="1" ht="27" customHeight="1" thickBot="1" x14ac:dyDescent="0.35">
      <c r="A264" s="141" t="s">
        <v>394</v>
      </c>
      <c r="B264" s="141" t="s">
        <v>395</v>
      </c>
      <c r="C264" s="142" t="str">
        <f t="shared" si="8"/>
        <v>Wasserstoffperoxid</v>
      </c>
      <c r="D264" s="143">
        <v>1.1334200000000001</v>
      </c>
      <c r="E264" s="143">
        <v>2.41</v>
      </c>
      <c r="F264" s="144">
        <f t="shared" si="9"/>
        <v>1.1334200000000001</v>
      </c>
      <c r="G264" s="145"/>
      <c r="H264" s="146" t="s">
        <v>79</v>
      </c>
      <c r="I264" s="141"/>
    </row>
    <row r="265" spans="1:9" s="14" customFormat="1" ht="27" customHeight="1" thickBot="1" x14ac:dyDescent="0.35">
      <c r="A265" s="141" t="s">
        <v>396</v>
      </c>
      <c r="B265" s="141"/>
      <c r="C265" s="142" t="str">
        <f t="shared" si="8"/>
        <v>Weitere Inertgase</v>
      </c>
      <c r="D265" s="143">
        <v>149.57821999999999</v>
      </c>
      <c r="E265" s="143"/>
      <c r="F265" s="144">
        <f t="shared" si="9"/>
        <v>149.57821999999999</v>
      </c>
      <c r="G265" s="145"/>
      <c r="H265" s="146" t="s">
        <v>79</v>
      </c>
      <c r="I265" s="141"/>
    </row>
    <row r="266" spans="1:9" s="14" customFormat="1" ht="27" customHeight="1" thickBot="1" x14ac:dyDescent="0.35">
      <c r="A266" s="141" t="s">
        <v>397</v>
      </c>
      <c r="B266" s="141" t="s">
        <v>397</v>
      </c>
      <c r="C266" s="142" t="str">
        <f t="shared" si="8"/>
        <v>Wismut</v>
      </c>
      <c r="D266" s="143">
        <v>22.103809999999999</v>
      </c>
      <c r="E266" s="143">
        <v>22.103999999999999</v>
      </c>
      <c r="F266" s="144">
        <f t="shared" si="9"/>
        <v>22.103809999999999</v>
      </c>
      <c r="G266" s="145"/>
      <c r="H266" s="146" t="s">
        <v>79</v>
      </c>
      <c r="I266" s="141"/>
    </row>
    <row r="267" spans="1:9" s="14" customFormat="1" ht="27" customHeight="1" thickBot="1" x14ac:dyDescent="0.35">
      <c r="A267" s="141" t="s">
        <v>398</v>
      </c>
      <c r="B267" s="141"/>
      <c r="C267" s="142" t="str">
        <f t="shared" si="8"/>
        <v>Wolframerz</v>
      </c>
      <c r="D267" s="143">
        <v>5.5330399999999997</v>
      </c>
      <c r="E267" s="143"/>
      <c r="F267" s="144">
        <f t="shared" si="9"/>
        <v>5.5330399999999997</v>
      </c>
      <c r="G267" s="145"/>
      <c r="H267" s="146" t="s">
        <v>79</v>
      </c>
      <c r="I267" s="141"/>
    </row>
    <row r="268" spans="1:9" s="14" customFormat="1" ht="27" customHeight="1" thickBot="1" x14ac:dyDescent="0.35">
      <c r="A268" s="141" t="s">
        <v>399</v>
      </c>
      <c r="B268" s="141" t="s">
        <v>400</v>
      </c>
      <c r="C268" s="142" t="str">
        <f t="shared" si="8"/>
        <v>Zellstoff (Sulfatzellstoff)</v>
      </c>
      <c r="D268" s="143">
        <v>0.34782999999999997</v>
      </c>
      <c r="E268" s="143">
        <v>0.73499999999999999</v>
      </c>
      <c r="F268" s="144">
        <f t="shared" si="9"/>
        <v>0.34782999999999997</v>
      </c>
      <c r="G268" s="145"/>
      <c r="H268" s="146" t="s">
        <v>79</v>
      </c>
      <c r="I268" s="141"/>
    </row>
    <row r="269" spans="1:9" s="14" customFormat="1" ht="27" customHeight="1" thickBot="1" x14ac:dyDescent="0.35">
      <c r="A269" s="141" t="s">
        <v>401</v>
      </c>
      <c r="B269" s="141" t="s">
        <v>402</v>
      </c>
      <c r="C269" s="142" t="str">
        <f t="shared" si="8"/>
        <v>Zellstoff (Sulfitzellstoff)</v>
      </c>
      <c r="D269" s="143">
        <v>1.0963799999999999</v>
      </c>
      <c r="E269" s="143">
        <v>0.46400000000000002</v>
      </c>
      <c r="F269" s="144">
        <f t="shared" si="9"/>
        <v>1.0963799999999999</v>
      </c>
      <c r="G269" s="145"/>
      <c r="H269" s="146" t="s">
        <v>79</v>
      </c>
      <c r="I269" s="141"/>
    </row>
    <row r="270" spans="1:9" s="14" customFormat="1" ht="27" customHeight="1" thickBot="1" x14ac:dyDescent="0.35">
      <c r="A270" s="141" t="s">
        <v>403</v>
      </c>
      <c r="B270" s="141" t="s">
        <v>403</v>
      </c>
      <c r="C270" s="142" t="str">
        <f t="shared" si="8"/>
        <v>Zement</v>
      </c>
      <c r="D270" s="143">
        <v>0.78917999999999999</v>
      </c>
      <c r="E270" s="143">
        <v>0.752</v>
      </c>
      <c r="F270" s="144">
        <f t="shared" si="9"/>
        <v>0.78917999999999999</v>
      </c>
      <c r="G270" s="145"/>
      <c r="H270" s="146" t="s">
        <v>79</v>
      </c>
      <c r="I270" s="141"/>
    </row>
    <row r="271" spans="1:9" s="14" customFormat="1" ht="27" customHeight="1" thickBot="1" x14ac:dyDescent="0.35">
      <c r="A271" s="141" t="s">
        <v>404</v>
      </c>
      <c r="B271" s="141" t="s">
        <v>405</v>
      </c>
      <c r="C271" s="142" t="str">
        <f t="shared" si="8"/>
        <v>Zementklinker (Zuschlagsstoff im Zement)</v>
      </c>
      <c r="D271" s="143">
        <v>0.93652999999999997</v>
      </c>
      <c r="E271" s="143">
        <v>0.89</v>
      </c>
      <c r="F271" s="144">
        <f t="shared" si="9"/>
        <v>0.93652999999999997</v>
      </c>
      <c r="G271" s="145"/>
      <c r="H271" s="146" t="s">
        <v>79</v>
      </c>
      <c r="I271" s="141"/>
    </row>
    <row r="272" spans="1:9" s="14" customFormat="1" ht="27" customHeight="1" thickBot="1" x14ac:dyDescent="0.35">
      <c r="A272" s="141" t="s">
        <v>406</v>
      </c>
      <c r="B272" s="141" t="s">
        <v>406</v>
      </c>
      <c r="C272" s="142" t="str">
        <f t="shared" si="8"/>
        <v>Zink</v>
      </c>
      <c r="D272" s="143">
        <v>2.7172000000000001</v>
      </c>
      <c r="E272" s="143">
        <v>3.26</v>
      </c>
      <c r="F272" s="144">
        <f t="shared" si="9"/>
        <v>2.7172000000000001</v>
      </c>
      <c r="G272" s="145"/>
      <c r="H272" s="146" t="s">
        <v>79</v>
      </c>
      <c r="I272" s="141"/>
    </row>
    <row r="273" spans="1:9" s="14" customFormat="1" ht="27" customHeight="1" thickBot="1" x14ac:dyDescent="0.35">
      <c r="A273" s="141" t="s">
        <v>407</v>
      </c>
      <c r="B273" s="141" t="s">
        <v>407</v>
      </c>
      <c r="C273" s="142" t="str">
        <f t="shared" si="8"/>
        <v>Zinkerze</v>
      </c>
      <c r="D273" s="143">
        <v>0.50749</v>
      </c>
      <c r="E273" s="143">
        <v>0.42599999999999999</v>
      </c>
      <c r="F273" s="144">
        <f t="shared" si="9"/>
        <v>0.50749</v>
      </c>
      <c r="G273" s="145"/>
      <c r="H273" s="146" t="s">
        <v>79</v>
      </c>
      <c r="I273" s="141"/>
    </row>
    <row r="274" spans="1:9" s="14" customFormat="1" ht="27" customHeight="1" thickBot="1" x14ac:dyDescent="0.35">
      <c r="A274" s="141" t="s">
        <v>408</v>
      </c>
      <c r="B274" s="141" t="s">
        <v>408</v>
      </c>
      <c r="C274" s="142" t="str">
        <f t="shared" si="8"/>
        <v>Zinn</v>
      </c>
      <c r="D274" s="143">
        <v>10.14681</v>
      </c>
      <c r="E274" s="143">
        <v>16.768999999999998</v>
      </c>
      <c r="F274" s="144">
        <f t="shared" si="9"/>
        <v>10.14681</v>
      </c>
      <c r="G274" s="145"/>
      <c r="H274" s="146" t="s">
        <v>79</v>
      </c>
      <c r="I274" s="141"/>
    </row>
    <row r="275" spans="1:9" s="14" customFormat="1" ht="27" customHeight="1" thickBot="1" x14ac:dyDescent="0.35">
      <c r="A275" s="141" t="s">
        <v>409</v>
      </c>
      <c r="B275" s="141" t="s">
        <v>410</v>
      </c>
      <c r="C275" s="142" t="str">
        <f t="shared" si="8"/>
        <v>Zucker</v>
      </c>
      <c r="D275" s="143">
        <v>0.54708000000000001</v>
      </c>
      <c r="E275" s="143">
        <v>1.34</v>
      </c>
      <c r="F275" s="144">
        <f t="shared" si="9"/>
        <v>0.54708000000000001</v>
      </c>
      <c r="G275" s="145"/>
      <c r="H275" s="146" t="s">
        <v>79</v>
      </c>
      <c r="I275" s="141"/>
    </row>
    <row r="276" spans="1:9" s="14" customFormat="1" ht="27" customHeight="1" thickBot="1" x14ac:dyDescent="0.35">
      <c r="A276" s="141"/>
      <c r="B276" s="141"/>
      <c r="C276" s="142" t="str">
        <f t="shared" si="8"/>
        <v>zzz - zu ergänzen</v>
      </c>
      <c r="D276" s="143"/>
      <c r="E276" s="143"/>
      <c r="F276" s="144">
        <f t="shared" si="9"/>
        <v>0</v>
      </c>
      <c r="G276" s="145"/>
      <c r="H276" s="146" t="s">
        <v>79</v>
      </c>
      <c r="I276" s="141"/>
    </row>
    <row r="277" spans="1:9" s="14" customFormat="1" ht="27" customHeight="1" thickBot="1" x14ac:dyDescent="0.35">
      <c r="A277" s="141"/>
      <c r="B277" s="141"/>
      <c r="C277" s="142" t="str">
        <f t="shared" si="8"/>
        <v>zzz - zu ergänzen</v>
      </c>
      <c r="D277" s="143"/>
      <c r="E277" s="143"/>
      <c r="F277" s="144">
        <f t="shared" si="9"/>
        <v>0</v>
      </c>
      <c r="G277" s="145"/>
      <c r="H277" s="146" t="s">
        <v>79</v>
      </c>
      <c r="I277" s="141"/>
    </row>
    <row r="278" spans="1:9" s="14" customFormat="1" ht="27" customHeight="1" thickBot="1" x14ac:dyDescent="0.35">
      <c r="A278" s="141"/>
      <c r="B278" s="141"/>
      <c r="C278" s="142" t="str">
        <f t="shared" si="8"/>
        <v>zzz - zu ergänzen</v>
      </c>
      <c r="D278" s="143"/>
      <c r="E278" s="143"/>
      <c r="F278" s="144">
        <f t="shared" si="9"/>
        <v>0</v>
      </c>
      <c r="G278" s="145"/>
      <c r="H278" s="146" t="s">
        <v>79</v>
      </c>
      <c r="I278" s="141"/>
    </row>
    <row r="279" spans="1:9" s="14" customFormat="1" ht="27" customHeight="1" thickBot="1" x14ac:dyDescent="0.35">
      <c r="A279" s="141"/>
      <c r="B279" s="141"/>
      <c r="C279" s="142" t="str">
        <f t="shared" si="8"/>
        <v>zzz - zu ergänzen</v>
      </c>
      <c r="D279" s="143"/>
      <c r="E279" s="143"/>
      <c r="F279" s="144">
        <f t="shared" si="9"/>
        <v>0</v>
      </c>
      <c r="G279" s="145"/>
      <c r="H279" s="146" t="s">
        <v>79</v>
      </c>
      <c r="I279" s="141"/>
    </row>
    <row r="280" spans="1:9" s="14" customFormat="1" ht="27" customHeight="1" thickBot="1" x14ac:dyDescent="0.35">
      <c r="A280" s="141"/>
      <c r="B280" s="141"/>
      <c r="C280" s="142" t="str">
        <f t="shared" si="8"/>
        <v>zzz - zu ergänzen</v>
      </c>
      <c r="D280" s="143"/>
      <c r="E280" s="143"/>
      <c r="F280" s="144">
        <f t="shared" si="9"/>
        <v>0</v>
      </c>
      <c r="G280" s="145"/>
      <c r="H280" s="146" t="s">
        <v>79</v>
      </c>
      <c r="I280" s="141"/>
    </row>
    <row r="281" spans="1:9" s="14" customFormat="1" ht="27" customHeight="1" thickBot="1" x14ac:dyDescent="0.35">
      <c r="A281" s="141"/>
      <c r="B281" s="141"/>
      <c r="C281" s="142" t="str">
        <f t="shared" si="8"/>
        <v>zzz - zu ergänzen</v>
      </c>
      <c r="D281" s="143"/>
      <c r="E281" s="143"/>
      <c r="F281" s="144">
        <f t="shared" si="9"/>
        <v>0</v>
      </c>
      <c r="G281" s="145"/>
      <c r="H281" s="146" t="s">
        <v>79</v>
      </c>
      <c r="I281" s="141"/>
    </row>
    <row r="282" spans="1:9" s="14" customFormat="1" ht="27" customHeight="1" thickBot="1" x14ac:dyDescent="0.35">
      <c r="A282" s="141"/>
      <c r="B282" s="141"/>
      <c r="C282" s="142" t="str">
        <f t="shared" si="8"/>
        <v>zzz - zu ergänzen</v>
      </c>
      <c r="D282" s="143"/>
      <c r="E282" s="143"/>
      <c r="F282" s="144">
        <f t="shared" si="9"/>
        <v>0</v>
      </c>
      <c r="G282" s="145"/>
      <c r="H282" s="146" t="s">
        <v>79</v>
      </c>
      <c r="I282" s="141"/>
    </row>
    <row r="283" spans="1:9" s="14" customFormat="1" ht="27" customHeight="1" thickBot="1" x14ac:dyDescent="0.35">
      <c r="A283" s="141"/>
      <c r="B283" s="141"/>
      <c r="C283" s="142" t="str">
        <f t="shared" si="8"/>
        <v>zzz - zu ergänzen</v>
      </c>
      <c r="D283" s="143"/>
      <c r="E283" s="143"/>
      <c r="F283" s="144">
        <f t="shared" si="9"/>
        <v>0</v>
      </c>
      <c r="G283" s="145"/>
      <c r="H283" s="146" t="s">
        <v>79</v>
      </c>
      <c r="I283" s="141"/>
    </row>
    <row r="284" spans="1:9" s="14" customFormat="1" ht="27" customHeight="1" thickBot="1" x14ac:dyDescent="0.35">
      <c r="A284" s="141"/>
      <c r="B284" s="141"/>
      <c r="C284" s="142" t="str">
        <f t="shared" si="8"/>
        <v>zzz - zu ergänzen</v>
      </c>
      <c r="D284" s="143"/>
      <c r="E284" s="143"/>
      <c r="F284" s="144">
        <f t="shared" si="9"/>
        <v>0</v>
      </c>
      <c r="G284" s="145"/>
      <c r="H284" s="146" t="s">
        <v>79</v>
      </c>
      <c r="I284" s="141"/>
    </row>
    <row r="285" spans="1:9" s="15" customFormat="1" ht="27" customHeight="1" thickBot="1" x14ac:dyDescent="0.35">
      <c r="A285" s="151"/>
      <c r="B285" s="151"/>
      <c r="C285" s="142" t="str">
        <f t="shared" si="8"/>
        <v>zzz - zu ergänzen</v>
      </c>
      <c r="D285" s="152"/>
      <c r="E285" s="152"/>
      <c r="F285" s="144">
        <f t="shared" si="9"/>
        <v>0</v>
      </c>
      <c r="G285" s="153"/>
      <c r="H285" s="146" t="s">
        <v>79</v>
      </c>
      <c r="I285" s="151"/>
    </row>
    <row r="286" spans="1:9" s="14" customFormat="1" ht="27" customHeight="1" thickBot="1" x14ac:dyDescent="0.35">
      <c r="A286" s="141"/>
      <c r="B286" s="141"/>
      <c r="C286" s="142" t="str">
        <f t="shared" si="8"/>
        <v>zzz - zu ergänzen</v>
      </c>
      <c r="D286" s="143"/>
      <c r="E286" s="143"/>
      <c r="F286" s="144">
        <f t="shared" si="9"/>
        <v>0</v>
      </c>
      <c r="G286" s="145"/>
      <c r="H286" s="146" t="s">
        <v>79</v>
      </c>
      <c r="I286" s="141"/>
    </row>
    <row r="287" spans="1:9" s="14" customFormat="1" ht="27" customHeight="1" thickBot="1" x14ac:dyDescent="0.35">
      <c r="A287" s="141"/>
      <c r="B287" s="141"/>
      <c r="C287" s="142" t="str">
        <f t="shared" si="8"/>
        <v>zzz - zu ergänzen</v>
      </c>
      <c r="D287" s="143"/>
      <c r="E287" s="143"/>
      <c r="F287" s="144">
        <f t="shared" si="9"/>
        <v>0</v>
      </c>
      <c r="G287" s="145"/>
      <c r="H287" s="146" t="s">
        <v>79</v>
      </c>
      <c r="I287" s="141"/>
    </row>
    <row r="288" spans="1:9" s="14" customFormat="1" ht="27" customHeight="1" thickBot="1" x14ac:dyDescent="0.35">
      <c r="A288" s="141"/>
      <c r="B288" s="141"/>
      <c r="C288" s="142" t="str">
        <f t="shared" si="8"/>
        <v>zzz - zu ergänzen</v>
      </c>
      <c r="D288" s="143"/>
      <c r="E288" s="143"/>
      <c r="F288" s="144">
        <f t="shared" si="9"/>
        <v>0</v>
      </c>
      <c r="G288" s="145"/>
      <c r="H288" s="146" t="s">
        <v>79</v>
      </c>
      <c r="I288" s="141"/>
    </row>
    <row r="289" spans="1:9" s="14" customFormat="1" ht="27" customHeight="1" thickBot="1" x14ac:dyDescent="0.35">
      <c r="A289" s="141"/>
      <c r="B289" s="141"/>
      <c r="C289" s="142" t="str">
        <f t="shared" si="8"/>
        <v>zzz - zu ergänzen</v>
      </c>
      <c r="D289" s="143"/>
      <c r="E289" s="143"/>
      <c r="F289" s="144">
        <f t="shared" si="9"/>
        <v>0</v>
      </c>
      <c r="G289" s="145"/>
      <c r="H289" s="146" t="s">
        <v>79</v>
      </c>
      <c r="I289" s="141"/>
    </row>
    <row r="290" spans="1:9" s="14" customFormat="1" ht="27" customHeight="1" thickBot="1" x14ac:dyDescent="0.35">
      <c r="A290" s="141"/>
      <c r="B290" s="141"/>
      <c r="C290" s="142" t="str">
        <f t="shared" si="8"/>
        <v>zzz - zu ergänzen</v>
      </c>
      <c r="D290" s="143"/>
      <c r="E290" s="143"/>
      <c r="F290" s="144">
        <f t="shared" si="9"/>
        <v>0</v>
      </c>
      <c r="G290" s="145"/>
      <c r="H290" s="146" t="s">
        <v>79</v>
      </c>
      <c r="I290" s="141"/>
    </row>
    <row r="291" spans="1:9" s="14" customFormat="1" ht="27" customHeight="1" thickBot="1" x14ac:dyDescent="0.35">
      <c r="A291" s="141"/>
      <c r="B291" s="141"/>
      <c r="C291" s="142" t="str">
        <f t="shared" si="8"/>
        <v>zzz - zu ergänzen</v>
      </c>
      <c r="D291" s="143"/>
      <c r="E291" s="143"/>
      <c r="F291" s="144">
        <f t="shared" si="9"/>
        <v>0</v>
      </c>
      <c r="G291" s="145"/>
      <c r="H291" s="146" t="s">
        <v>79</v>
      </c>
      <c r="I291" s="141"/>
    </row>
    <row r="292" spans="1:9" s="14" customFormat="1" ht="27" customHeight="1" thickBot="1" x14ac:dyDescent="0.35">
      <c r="A292" s="141"/>
      <c r="B292" s="141"/>
      <c r="C292" s="142" t="str">
        <f t="shared" si="8"/>
        <v>zzz - zu ergänzen</v>
      </c>
      <c r="D292" s="143"/>
      <c r="E292" s="143"/>
      <c r="F292" s="144">
        <f t="shared" si="9"/>
        <v>0</v>
      </c>
      <c r="G292" s="145"/>
      <c r="H292" s="146" t="s">
        <v>79</v>
      </c>
      <c r="I292" s="141"/>
    </row>
    <row r="293" spans="1:9" s="14" customFormat="1" ht="27" customHeight="1" thickBot="1" x14ac:dyDescent="0.35">
      <c r="A293" s="141"/>
      <c r="B293" s="141"/>
      <c r="C293" s="142" t="str">
        <f t="shared" si="8"/>
        <v>zzz - zu ergänzen</v>
      </c>
      <c r="D293" s="143"/>
      <c r="E293" s="143"/>
      <c r="F293" s="144">
        <f t="shared" si="9"/>
        <v>0</v>
      </c>
      <c r="G293" s="145"/>
      <c r="H293" s="146" t="s">
        <v>79</v>
      </c>
      <c r="I293" s="141"/>
    </row>
    <row r="294" spans="1:9" s="14" customFormat="1" ht="27" customHeight="1" thickBot="1" x14ac:dyDescent="0.35">
      <c r="A294" s="141"/>
      <c r="B294" s="141"/>
      <c r="C294" s="142" t="str">
        <f t="shared" si="8"/>
        <v>zzz - zu ergänzen</v>
      </c>
      <c r="D294" s="143"/>
      <c r="E294" s="143"/>
      <c r="F294" s="144">
        <f t="shared" si="9"/>
        <v>0</v>
      </c>
      <c r="G294" s="145"/>
      <c r="H294" s="146" t="s">
        <v>79</v>
      </c>
      <c r="I294" s="141"/>
    </row>
    <row r="295" spans="1:9" s="14" customFormat="1" ht="27" customHeight="1" thickBot="1" x14ac:dyDescent="0.35">
      <c r="A295" s="141"/>
      <c r="B295" s="141"/>
      <c r="C295" s="142" t="str">
        <f t="shared" si="8"/>
        <v>zzz - zu ergänzen</v>
      </c>
      <c r="D295" s="143"/>
      <c r="E295" s="143"/>
      <c r="F295" s="144">
        <f t="shared" si="9"/>
        <v>0</v>
      </c>
      <c r="G295" s="145"/>
      <c r="H295" s="146" t="s">
        <v>79</v>
      </c>
      <c r="I295" s="141"/>
    </row>
    <row r="296" spans="1:9" s="14" customFormat="1" ht="27" customHeight="1" thickBot="1" x14ac:dyDescent="0.35">
      <c r="A296" s="141"/>
      <c r="B296" s="141"/>
      <c r="C296" s="142" t="str">
        <f t="shared" si="8"/>
        <v>zzz - zu ergänzen</v>
      </c>
      <c r="D296" s="143"/>
      <c r="E296" s="143"/>
      <c r="F296" s="144">
        <f t="shared" si="9"/>
        <v>0</v>
      </c>
      <c r="G296" s="145"/>
      <c r="H296" s="146" t="s">
        <v>79</v>
      </c>
      <c r="I296" s="141"/>
    </row>
    <row r="297" spans="1:9" s="14" customFormat="1" ht="27" customHeight="1" thickBot="1" x14ac:dyDescent="0.35">
      <c r="A297" s="141"/>
      <c r="B297" s="141"/>
      <c r="C297" s="142" t="str">
        <f t="shared" si="8"/>
        <v>zzz - zu ergänzen</v>
      </c>
      <c r="D297" s="143"/>
      <c r="E297" s="143"/>
      <c r="F297" s="144">
        <f t="shared" si="9"/>
        <v>0</v>
      </c>
      <c r="G297" s="145"/>
      <c r="H297" s="146" t="s">
        <v>79</v>
      </c>
      <c r="I297" s="141"/>
    </row>
    <row r="298" spans="1:9" s="14" customFormat="1" ht="27" customHeight="1" thickBot="1" x14ac:dyDescent="0.35">
      <c r="A298" s="141"/>
      <c r="B298" s="141"/>
      <c r="C298" s="142" t="str">
        <f t="shared" si="8"/>
        <v>zzz - zu ergänzen</v>
      </c>
      <c r="D298" s="143"/>
      <c r="E298" s="143"/>
      <c r="F298" s="144">
        <f t="shared" si="9"/>
        <v>0</v>
      </c>
      <c r="G298" s="145"/>
      <c r="H298" s="146" t="s">
        <v>79</v>
      </c>
      <c r="I298" s="141"/>
    </row>
    <row r="299" spans="1:9" s="14" customFormat="1" ht="27" customHeight="1" thickBot="1" x14ac:dyDescent="0.35">
      <c r="A299" s="141"/>
      <c r="B299" s="141"/>
      <c r="C299" s="142" t="str">
        <f t="shared" si="8"/>
        <v>zzz - zu ergänzen</v>
      </c>
      <c r="D299" s="143"/>
      <c r="E299" s="143"/>
      <c r="F299" s="144">
        <f t="shared" si="9"/>
        <v>0</v>
      </c>
      <c r="G299" s="145"/>
      <c r="H299" s="146" t="s">
        <v>79</v>
      </c>
      <c r="I299" s="141"/>
    </row>
    <row r="300" spans="1:9" s="14" customFormat="1" ht="27" customHeight="1" thickBot="1" x14ac:dyDescent="0.35">
      <c r="A300" s="141"/>
      <c r="B300" s="141"/>
      <c r="C300" s="142" t="str">
        <f t="shared" si="8"/>
        <v>zzz - zu ergänzen</v>
      </c>
      <c r="D300" s="143"/>
      <c r="E300" s="143"/>
      <c r="F300" s="144">
        <f t="shared" si="9"/>
        <v>0</v>
      </c>
      <c r="G300" s="145"/>
      <c r="H300" s="146" t="s">
        <v>79</v>
      </c>
      <c r="I300" s="141"/>
    </row>
    <row r="301" spans="1:9" s="14" customFormat="1" ht="27" customHeight="1" thickBot="1" x14ac:dyDescent="0.35">
      <c r="A301" s="141"/>
      <c r="B301" s="141"/>
      <c r="C301" s="142" t="str">
        <f t="shared" si="8"/>
        <v>zzz - zu ergänzen</v>
      </c>
      <c r="D301" s="143"/>
      <c r="E301" s="143"/>
      <c r="F301" s="144">
        <f t="shared" si="9"/>
        <v>0</v>
      </c>
      <c r="G301" s="145"/>
      <c r="H301" s="146" t="s">
        <v>79</v>
      </c>
      <c r="I301" s="141"/>
    </row>
    <row r="302" spans="1:9" s="14" customFormat="1" ht="27" customHeight="1" thickBot="1" x14ac:dyDescent="0.35">
      <c r="A302" s="141"/>
      <c r="B302" s="141"/>
      <c r="C302" s="142" t="str">
        <f t="shared" si="8"/>
        <v>zzz - zu ergänzen</v>
      </c>
      <c r="D302" s="143"/>
      <c r="E302" s="143"/>
      <c r="F302" s="144">
        <f t="shared" si="9"/>
        <v>0</v>
      </c>
      <c r="G302" s="145"/>
      <c r="H302" s="146" t="s">
        <v>79</v>
      </c>
      <c r="I302" s="141"/>
    </row>
    <row r="303" spans="1:9" s="14" customFormat="1" ht="27" customHeight="1" thickBot="1" x14ac:dyDescent="0.35">
      <c r="A303" s="141"/>
      <c r="B303" s="141"/>
      <c r="C303" s="142" t="str">
        <f t="shared" si="8"/>
        <v>zzz - zu ergänzen</v>
      </c>
      <c r="D303" s="143"/>
      <c r="E303" s="143"/>
      <c r="F303" s="144">
        <f t="shared" si="9"/>
        <v>0</v>
      </c>
      <c r="G303" s="145"/>
      <c r="H303" s="146" t="s">
        <v>79</v>
      </c>
      <c r="I303" s="141"/>
    </row>
    <row r="304" spans="1:9" s="14" customFormat="1" ht="27" customHeight="1" thickBot="1" x14ac:dyDescent="0.35">
      <c r="A304" s="141"/>
      <c r="B304" s="141"/>
      <c r="C304" s="142" t="str">
        <f t="shared" si="8"/>
        <v>zzz - zu ergänzen</v>
      </c>
      <c r="D304" s="143"/>
      <c r="E304" s="143"/>
      <c r="F304" s="144">
        <f t="shared" si="9"/>
        <v>0</v>
      </c>
      <c r="G304" s="145"/>
      <c r="H304" s="146" t="s">
        <v>79</v>
      </c>
      <c r="I304" s="141"/>
    </row>
    <row r="305" spans="1:9" s="14" customFormat="1" ht="27" customHeight="1" thickBot="1" x14ac:dyDescent="0.35">
      <c r="A305" s="141"/>
      <c r="B305" s="141"/>
      <c r="C305" s="142" t="str">
        <f t="shared" si="8"/>
        <v>zzz - zu ergänzen</v>
      </c>
      <c r="D305" s="143"/>
      <c r="E305" s="143"/>
      <c r="F305" s="144">
        <f t="shared" si="9"/>
        <v>0</v>
      </c>
      <c r="G305" s="145"/>
      <c r="H305" s="146" t="s">
        <v>79</v>
      </c>
      <c r="I305" s="141"/>
    </row>
    <row r="306" spans="1:9" s="14" customFormat="1" ht="27" customHeight="1" thickBot="1" x14ac:dyDescent="0.35">
      <c r="A306" s="141"/>
      <c r="B306" s="141"/>
      <c r="C306" s="142" t="str">
        <f t="shared" si="8"/>
        <v>zzz - zu ergänzen</v>
      </c>
      <c r="D306" s="143"/>
      <c r="E306" s="143"/>
      <c r="F306" s="144">
        <f t="shared" si="9"/>
        <v>0</v>
      </c>
      <c r="G306" s="145"/>
      <c r="H306" s="146" t="s">
        <v>79</v>
      </c>
      <c r="I306" s="141"/>
    </row>
    <row r="307" spans="1:9" s="14" customFormat="1" ht="27" customHeight="1" thickBot="1" x14ac:dyDescent="0.35">
      <c r="A307" s="141"/>
      <c r="B307" s="141"/>
      <c r="C307" s="142" t="str">
        <f t="shared" si="8"/>
        <v>zzz - zu ergänzen</v>
      </c>
      <c r="D307" s="143"/>
      <c r="E307" s="143"/>
      <c r="F307" s="144">
        <f t="shared" si="9"/>
        <v>0</v>
      </c>
      <c r="G307" s="145"/>
      <c r="H307" s="146" t="s">
        <v>79</v>
      </c>
      <c r="I307" s="141"/>
    </row>
    <row r="308" spans="1:9" s="14" customFormat="1" ht="27" customHeight="1" thickBot="1" x14ac:dyDescent="0.35">
      <c r="A308" s="141"/>
      <c r="B308" s="141"/>
      <c r="C308" s="142" t="str">
        <f t="shared" si="8"/>
        <v>zzz - zu ergänzen</v>
      </c>
      <c r="D308" s="143"/>
      <c r="E308" s="143"/>
      <c r="F308" s="144">
        <f t="shared" si="9"/>
        <v>0</v>
      </c>
      <c r="G308" s="145"/>
      <c r="H308" s="146" t="s">
        <v>79</v>
      </c>
      <c r="I308" s="141"/>
    </row>
    <row r="309" spans="1:9" s="14" customFormat="1" ht="27" customHeight="1" thickBot="1" x14ac:dyDescent="0.35">
      <c r="A309" s="141"/>
      <c r="B309" s="141"/>
      <c r="C309" s="142" t="str">
        <f t="shared" si="8"/>
        <v>zzz - zu ergänzen</v>
      </c>
      <c r="D309" s="143"/>
      <c r="E309" s="143"/>
      <c r="F309" s="144">
        <f t="shared" si="9"/>
        <v>0</v>
      </c>
      <c r="G309" s="145"/>
      <c r="H309" s="146" t="s">
        <v>79</v>
      </c>
      <c r="I309" s="141"/>
    </row>
    <row r="310" spans="1:9" s="14" customFormat="1" ht="27" customHeight="1" thickBot="1" x14ac:dyDescent="0.35">
      <c r="A310" s="141"/>
      <c r="B310" s="141"/>
      <c r="C310" s="142" t="str">
        <f t="shared" si="8"/>
        <v>zzz - zu ergänzen</v>
      </c>
      <c r="D310" s="143"/>
      <c r="E310" s="143"/>
      <c r="F310" s="144">
        <f t="shared" si="9"/>
        <v>0</v>
      </c>
      <c r="G310" s="145"/>
      <c r="H310" s="146" t="s">
        <v>79</v>
      </c>
      <c r="I310" s="141"/>
    </row>
    <row r="311" spans="1:9" s="14" customFormat="1" ht="27" customHeight="1" thickBot="1" x14ac:dyDescent="0.35">
      <c r="A311" s="141"/>
      <c r="B311" s="141"/>
      <c r="C311" s="142" t="str">
        <f t="shared" si="8"/>
        <v>zzz - zu ergänzen</v>
      </c>
      <c r="D311" s="143"/>
      <c r="E311" s="143"/>
      <c r="F311" s="144">
        <f t="shared" si="9"/>
        <v>0</v>
      </c>
      <c r="G311" s="145"/>
      <c r="H311" s="146" t="s">
        <v>79</v>
      </c>
      <c r="I311" s="141"/>
    </row>
    <row r="312" spans="1:9" s="14" customFormat="1" ht="27" customHeight="1" thickBot="1" x14ac:dyDescent="0.35">
      <c r="A312" s="141"/>
      <c r="B312" s="141"/>
      <c r="C312" s="142" t="str">
        <f t="shared" si="8"/>
        <v>zzz - zu ergänzen</v>
      </c>
      <c r="D312" s="143"/>
      <c r="E312" s="143"/>
      <c r="F312" s="144">
        <f t="shared" si="9"/>
        <v>0</v>
      </c>
      <c r="G312" s="145"/>
      <c r="H312" s="146" t="s">
        <v>79</v>
      </c>
      <c r="I312" s="141"/>
    </row>
    <row r="313" spans="1:9" s="14" customFormat="1" ht="27" customHeight="1" thickBot="1" x14ac:dyDescent="0.35">
      <c r="A313" s="141"/>
      <c r="B313" s="141"/>
      <c r="C313" s="142" t="str">
        <f t="shared" si="8"/>
        <v>zzz - zu ergänzen</v>
      </c>
      <c r="D313" s="143"/>
      <c r="E313" s="143"/>
      <c r="F313" s="144">
        <f t="shared" si="9"/>
        <v>0</v>
      </c>
      <c r="G313" s="145"/>
      <c r="H313" s="146" t="s">
        <v>79</v>
      </c>
      <c r="I313" s="141"/>
    </row>
    <row r="314" spans="1:9" s="14" customFormat="1" ht="27" customHeight="1" thickBot="1" x14ac:dyDescent="0.35">
      <c r="A314" s="141"/>
      <c r="B314" s="141"/>
      <c r="C314" s="142" t="str">
        <f t="shared" si="8"/>
        <v>zzz - zu ergänzen</v>
      </c>
      <c r="D314" s="143"/>
      <c r="E314" s="143"/>
      <c r="F314" s="144">
        <f t="shared" si="9"/>
        <v>0</v>
      </c>
      <c r="G314" s="145"/>
      <c r="H314" s="146" t="s">
        <v>79</v>
      </c>
      <c r="I314" s="141"/>
    </row>
    <row r="315" spans="1:9" s="14" customFormat="1" ht="27" customHeight="1" thickBot="1" x14ac:dyDescent="0.35">
      <c r="A315" s="141"/>
      <c r="B315" s="141"/>
      <c r="C315" s="142" t="str">
        <f t="shared" si="8"/>
        <v>zzz - zu ergänzen</v>
      </c>
      <c r="D315" s="143"/>
      <c r="E315" s="143"/>
      <c r="F315" s="144">
        <f t="shared" si="9"/>
        <v>0</v>
      </c>
      <c r="G315" s="145"/>
      <c r="H315" s="146" t="s">
        <v>79</v>
      </c>
      <c r="I315" s="141"/>
    </row>
    <row r="316" spans="1:9" s="14" customFormat="1" ht="27" customHeight="1" thickBot="1" x14ac:dyDescent="0.35">
      <c r="A316" s="141"/>
      <c r="B316" s="141"/>
      <c r="C316" s="142" t="str">
        <f t="shared" si="8"/>
        <v>zzz - zu ergänzen</v>
      </c>
      <c r="D316" s="143"/>
      <c r="E316" s="143"/>
      <c r="F316" s="144">
        <f t="shared" si="9"/>
        <v>0</v>
      </c>
      <c r="G316" s="145"/>
      <c r="H316" s="146" t="s">
        <v>79</v>
      </c>
      <c r="I316" s="141"/>
    </row>
    <row r="317" spans="1:9" s="14" customFormat="1" ht="27" customHeight="1" thickBot="1" x14ac:dyDescent="0.35">
      <c r="A317" s="141"/>
      <c r="B317" s="141"/>
      <c r="C317" s="142" t="str">
        <f t="shared" si="8"/>
        <v>zzz - zu ergänzen</v>
      </c>
      <c r="D317" s="143"/>
      <c r="E317" s="143"/>
      <c r="F317" s="144">
        <f t="shared" si="9"/>
        <v>0</v>
      </c>
      <c r="G317" s="145"/>
      <c r="H317" s="146" t="s">
        <v>79</v>
      </c>
      <c r="I317" s="141"/>
    </row>
    <row r="318" spans="1:9" s="14" customFormat="1" ht="27" customHeight="1" thickBot="1" x14ac:dyDescent="0.35">
      <c r="A318" s="141"/>
      <c r="B318" s="141"/>
      <c r="C318" s="142" t="str">
        <f t="shared" si="8"/>
        <v>zzz - zu ergänzen</v>
      </c>
      <c r="D318" s="143"/>
      <c r="E318" s="143"/>
      <c r="F318" s="144">
        <f t="shared" si="9"/>
        <v>0</v>
      </c>
      <c r="G318" s="145"/>
      <c r="H318" s="146" t="s">
        <v>79</v>
      </c>
      <c r="I318" s="141"/>
    </row>
    <row r="319" spans="1:9" s="14" customFormat="1" ht="27" customHeight="1" thickBot="1" x14ac:dyDescent="0.35">
      <c r="A319" s="141"/>
      <c r="B319" s="141"/>
      <c r="C319" s="142" t="str">
        <f t="shared" si="8"/>
        <v>zzz - zu ergänzen</v>
      </c>
      <c r="D319" s="143"/>
      <c r="E319" s="143"/>
      <c r="F319" s="144">
        <f t="shared" si="9"/>
        <v>0</v>
      </c>
      <c r="G319" s="145"/>
      <c r="H319" s="146" t="s">
        <v>79</v>
      </c>
      <c r="I319" s="141"/>
    </row>
    <row r="320" spans="1:9" s="14" customFormat="1" ht="27" customHeight="1" thickBot="1" x14ac:dyDescent="0.35">
      <c r="A320" s="141"/>
      <c r="B320" s="141"/>
      <c r="C320" s="142" t="str">
        <f t="shared" si="8"/>
        <v>zzz - zu ergänzen</v>
      </c>
      <c r="D320" s="143"/>
      <c r="E320" s="143"/>
      <c r="F320" s="144">
        <f t="shared" si="9"/>
        <v>0</v>
      </c>
      <c r="G320" s="145"/>
      <c r="H320" s="146" t="s">
        <v>79</v>
      </c>
      <c r="I320" s="141"/>
    </row>
    <row r="321" spans="1:9" s="14" customFormat="1" ht="27" customHeight="1" thickBot="1" x14ac:dyDescent="0.35">
      <c r="A321" s="141"/>
      <c r="B321" s="141"/>
      <c r="C321" s="142" t="str">
        <f t="shared" si="8"/>
        <v>zzz - zu ergänzen</v>
      </c>
      <c r="D321" s="143"/>
      <c r="E321" s="143"/>
      <c r="F321" s="144">
        <f t="shared" si="9"/>
        <v>0</v>
      </c>
      <c r="G321" s="145"/>
      <c r="H321" s="146" t="s">
        <v>79</v>
      </c>
      <c r="I321" s="141"/>
    </row>
    <row r="322" spans="1:9" s="14" customFormat="1" ht="27" customHeight="1" thickBot="1" x14ac:dyDescent="0.35">
      <c r="A322" s="141"/>
      <c r="B322" s="141"/>
      <c r="C322" s="142" t="str">
        <f t="shared" si="8"/>
        <v>zzz - zu ergänzen</v>
      </c>
      <c r="D322" s="143"/>
      <c r="E322" s="143"/>
      <c r="F322" s="144">
        <f t="shared" si="9"/>
        <v>0</v>
      </c>
      <c r="G322" s="145"/>
      <c r="H322" s="146" t="s">
        <v>79</v>
      </c>
      <c r="I322" s="141"/>
    </row>
    <row r="323" spans="1:9" s="14" customFormat="1" ht="27" customHeight="1" thickBot="1" x14ac:dyDescent="0.35">
      <c r="A323" s="141"/>
      <c r="B323" s="141"/>
      <c r="C323" s="142" t="str">
        <f t="shared" si="8"/>
        <v>zzz - zu ergänzen</v>
      </c>
      <c r="D323" s="143"/>
      <c r="E323" s="143"/>
      <c r="F323" s="144">
        <f t="shared" si="9"/>
        <v>0</v>
      </c>
      <c r="G323" s="145"/>
      <c r="H323" s="146" t="s">
        <v>79</v>
      </c>
      <c r="I323" s="141"/>
    </row>
    <row r="324" spans="1:9" s="14" customFormat="1" ht="27" customHeight="1" thickBot="1" x14ac:dyDescent="0.35">
      <c r="A324" s="141"/>
      <c r="B324" s="141"/>
      <c r="C324" s="142" t="str">
        <f t="shared" ref="C324:C387" si="10">IF(AND(A324="",B324=""),"zzz - zu ergänzen",IF(A324&lt;&gt;"",A324,B324))</f>
        <v>zzz - zu ergänzen</v>
      </c>
      <c r="D324" s="143"/>
      <c r="E324" s="143"/>
      <c r="F324" s="144">
        <f t="shared" ref="F324:F387" si="11">IF(D324&lt;&gt;"",D324,E324)</f>
        <v>0</v>
      </c>
      <c r="G324" s="145"/>
      <c r="H324" s="146" t="s">
        <v>79</v>
      </c>
      <c r="I324" s="141"/>
    </row>
    <row r="325" spans="1:9" s="14" customFormat="1" ht="27" customHeight="1" thickBot="1" x14ac:dyDescent="0.35">
      <c r="A325" s="141"/>
      <c r="B325" s="141"/>
      <c r="C325" s="142" t="str">
        <f t="shared" si="10"/>
        <v>zzz - zu ergänzen</v>
      </c>
      <c r="D325" s="143"/>
      <c r="E325" s="143"/>
      <c r="F325" s="144">
        <f t="shared" si="11"/>
        <v>0</v>
      </c>
      <c r="G325" s="145"/>
      <c r="H325" s="146" t="s">
        <v>79</v>
      </c>
      <c r="I325" s="141"/>
    </row>
    <row r="326" spans="1:9" s="14" customFormat="1" ht="27" customHeight="1" thickBot="1" x14ac:dyDescent="0.35">
      <c r="A326" s="141"/>
      <c r="B326" s="141"/>
      <c r="C326" s="142" t="str">
        <f t="shared" si="10"/>
        <v>zzz - zu ergänzen</v>
      </c>
      <c r="D326" s="143"/>
      <c r="E326" s="143"/>
      <c r="F326" s="144">
        <f t="shared" si="11"/>
        <v>0</v>
      </c>
      <c r="G326" s="145"/>
      <c r="H326" s="146" t="s">
        <v>79</v>
      </c>
      <c r="I326" s="141"/>
    </row>
    <row r="327" spans="1:9" s="14" customFormat="1" ht="27" customHeight="1" thickBot="1" x14ac:dyDescent="0.35">
      <c r="A327" s="141"/>
      <c r="B327" s="141"/>
      <c r="C327" s="142" t="str">
        <f t="shared" si="10"/>
        <v>zzz - zu ergänzen</v>
      </c>
      <c r="D327" s="143"/>
      <c r="E327" s="143"/>
      <c r="F327" s="144">
        <f t="shared" si="11"/>
        <v>0</v>
      </c>
      <c r="G327" s="145"/>
      <c r="H327" s="146" t="s">
        <v>79</v>
      </c>
      <c r="I327" s="141"/>
    </row>
    <row r="328" spans="1:9" s="14" customFormat="1" ht="27" customHeight="1" thickBot="1" x14ac:dyDescent="0.35">
      <c r="A328" s="141"/>
      <c r="B328" s="141"/>
      <c r="C328" s="142" t="str">
        <f t="shared" si="10"/>
        <v>zzz - zu ergänzen</v>
      </c>
      <c r="D328" s="143"/>
      <c r="E328" s="143"/>
      <c r="F328" s="144">
        <f t="shared" si="11"/>
        <v>0</v>
      </c>
      <c r="G328" s="145"/>
      <c r="H328" s="146" t="s">
        <v>79</v>
      </c>
      <c r="I328" s="141"/>
    </row>
    <row r="329" spans="1:9" s="14" customFormat="1" ht="27" customHeight="1" thickBot="1" x14ac:dyDescent="0.35">
      <c r="A329" s="141"/>
      <c r="B329" s="141"/>
      <c r="C329" s="142" t="str">
        <f t="shared" si="10"/>
        <v>zzz - zu ergänzen</v>
      </c>
      <c r="D329" s="143"/>
      <c r="E329" s="143"/>
      <c r="F329" s="144">
        <f t="shared" si="11"/>
        <v>0</v>
      </c>
      <c r="G329" s="145"/>
      <c r="H329" s="146" t="s">
        <v>79</v>
      </c>
      <c r="I329" s="141"/>
    </row>
    <row r="330" spans="1:9" s="14" customFormat="1" ht="27" customHeight="1" thickBot="1" x14ac:dyDescent="0.35">
      <c r="A330" s="141"/>
      <c r="B330" s="141"/>
      <c r="C330" s="142" t="str">
        <f t="shared" si="10"/>
        <v>zzz - zu ergänzen</v>
      </c>
      <c r="D330" s="143"/>
      <c r="E330" s="143"/>
      <c r="F330" s="144">
        <f t="shared" si="11"/>
        <v>0</v>
      </c>
      <c r="G330" s="145"/>
      <c r="H330" s="146" t="s">
        <v>79</v>
      </c>
      <c r="I330" s="141"/>
    </row>
    <row r="331" spans="1:9" s="14" customFormat="1" ht="27" customHeight="1" thickBot="1" x14ac:dyDescent="0.35">
      <c r="A331" s="141"/>
      <c r="B331" s="141"/>
      <c r="C331" s="142" t="str">
        <f t="shared" si="10"/>
        <v>zzz - zu ergänzen</v>
      </c>
      <c r="D331" s="143"/>
      <c r="E331" s="143"/>
      <c r="F331" s="144">
        <f t="shared" si="11"/>
        <v>0</v>
      </c>
      <c r="G331" s="145"/>
      <c r="H331" s="146" t="s">
        <v>79</v>
      </c>
      <c r="I331" s="141"/>
    </row>
    <row r="332" spans="1:9" s="14" customFormat="1" ht="27" customHeight="1" thickBot="1" x14ac:dyDescent="0.35">
      <c r="A332" s="141"/>
      <c r="B332" s="141"/>
      <c r="C332" s="142" t="str">
        <f t="shared" si="10"/>
        <v>zzz - zu ergänzen</v>
      </c>
      <c r="D332" s="143"/>
      <c r="E332" s="143"/>
      <c r="F332" s="144">
        <f t="shared" si="11"/>
        <v>0</v>
      </c>
      <c r="G332" s="145"/>
      <c r="H332" s="146" t="s">
        <v>79</v>
      </c>
      <c r="I332" s="141"/>
    </row>
    <row r="333" spans="1:9" s="14" customFormat="1" ht="27" customHeight="1" thickBot="1" x14ac:dyDescent="0.35">
      <c r="A333" s="141"/>
      <c r="B333" s="141"/>
      <c r="C333" s="142" t="str">
        <f t="shared" si="10"/>
        <v>zzz - zu ergänzen</v>
      </c>
      <c r="D333" s="143"/>
      <c r="E333" s="143"/>
      <c r="F333" s="144">
        <f t="shared" si="11"/>
        <v>0</v>
      </c>
      <c r="G333" s="145"/>
      <c r="H333" s="146" t="s">
        <v>79</v>
      </c>
      <c r="I333" s="141"/>
    </row>
    <row r="334" spans="1:9" s="14" customFormat="1" ht="27" customHeight="1" thickBot="1" x14ac:dyDescent="0.35">
      <c r="A334" s="141"/>
      <c r="B334" s="141"/>
      <c r="C334" s="142" t="str">
        <f t="shared" si="10"/>
        <v>zzz - zu ergänzen</v>
      </c>
      <c r="D334" s="143"/>
      <c r="E334" s="143"/>
      <c r="F334" s="144">
        <f t="shared" si="11"/>
        <v>0</v>
      </c>
      <c r="G334" s="145"/>
      <c r="H334" s="146" t="s">
        <v>79</v>
      </c>
      <c r="I334" s="141"/>
    </row>
    <row r="335" spans="1:9" s="14" customFormat="1" ht="27" customHeight="1" thickBot="1" x14ac:dyDescent="0.35">
      <c r="A335" s="141"/>
      <c r="B335" s="141"/>
      <c r="C335" s="142" t="str">
        <f t="shared" si="10"/>
        <v>zzz - zu ergänzen</v>
      </c>
      <c r="D335" s="143"/>
      <c r="E335" s="143"/>
      <c r="F335" s="144">
        <f t="shared" si="11"/>
        <v>0</v>
      </c>
      <c r="G335" s="145"/>
      <c r="H335" s="146" t="s">
        <v>79</v>
      </c>
      <c r="I335" s="141"/>
    </row>
    <row r="336" spans="1:9" s="14" customFormat="1" ht="27" customHeight="1" thickBot="1" x14ac:dyDescent="0.35">
      <c r="A336" s="141"/>
      <c r="B336" s="141"/>
      <c r="C336" s="142" t="str">
        <f t="shared" si="10"/>
        <v>zzz - zu ergänzen</v>
      </c>
      <c r="D336" s="143"/>
      <c r="E336" s="143"/>
      <c r="F336" s="144">
        <f t="shared" si="11"/>
        <v>0</v>
      </c>
      <c r="G336" s="145"/>
      <c r="H336" s="146" t="s">
        <v>79</v>
      </c>
      <c r="I336" s="141"/>
    </row>
    <row r="337" spans="1:9" s="14" customFormat="1" ht="27" customHeight="1" thickBot="1" x14ac:dyDescent="0.35">
      <c r="A337" s="141"/>
      <c r="B337" s="141"/>
      <c r="C337" s="142" t="str">
        <f t="shared" si="10"/>
        <v>zzz - zu ergänzen</v>
      </c>
      <c r="D337" s="143"/>
      <c r="E337" s="143"/>
      <c r="F337" s="144">
        <f t="shared" si="11"/>
        <v>0</v>
      </c>
      <c r="G337" s="145"/>
      <c r="H337" s="146" t="s">
        <v>79</v>
      </c>
      <c r="I337" s="141"/>
    </row>
    <row r="338" spans="1:9" s="14" customFormat="1" ht="27" customHeight="1" thickBot="1" x14ac:dyDescent="0.35">
      <c r="A338" s="141"/>
      <c r="B338" s="141"/>
      <c r="C338" s="142" t="str">
        <f t="shared" si="10"/>
        <v>zzz - zu ergänzen</v>
      </c>
      <c r="D338" s="143"/>
      <c r="E338" s="143"/>
      <c r="F338" s="144">
        <f t="shared" si="11"/>
        <v>0</v>
      </c>
      <c r="G338" s="145"/>
      <c r="H338" s="146" t="s">
        <v>79</v>
      </c>
      <c r="I338" s="141"/>
    </row>
    <row r="339" spans="1:9" s="14" customFormat="1" ht="27" customHeight="1" thickBot="1" x14ac:dyDescent="0.35">
      <c r="A339" s="141"/>
      <c r="B339" s="141"/>
      <c r="C339" s="142" t="str">
        <f t="shared" si="10"/>
        <v>zzz - zu ergänzen</v>
      </c>
      <c r="D339" s="143"/>
      <c r="E339" s="143"/>
      <c r="F339" s="144">
        <f t="shared" si="11"/>
        <v>0</v>
      </c>
      <c r="G339" s="145"/>
      <c r="H339" s="146" t="s">
        <v>79</v>
      </c>
      <c r="I339" s="141"/>
    </row>
    <row r="340" spans="1:9" s="14" customFormat="1" ht="27" customHeight="1" thickBot="1" x14ac:dyDescent="0.35">
      <c r="A340" s="141"/>
      <c r="B340" s="141"/>
      <c r="C340" s="142" t="str">
        <f t="shared" si="10"/>
        <v>zzz - zu ergänzen</v>
      </c>
      <c r="D340" s="143"/>
      <c r="E340" s="143"/>
      <c r="F340" s="144">
        <f t="shared" si="11"/>
        <v>0</v>
      </c>
      <c r="G340" s="145"/>
      <c r="H340" s="146" t="s">
        <v>79</v>
      </c>
      <c r="I340" s="141"/>
    </row>
    <row r="341" spans="1:9" s="14" customFormat="1" ht="27" customHeight="1" thickBot="1" x14ac:dyDescent="0.35">
      <c r="A341" s="141"/>
      <c r="B341" s="141"/>
      <c r="C341" s="142" t="str">
        <f t="shared" si="10"/>
        <v>zzz - zu ergänzen</v>
      </c>
      <c r="D341" s="143"/>
      <c r="E341" s="143"/>
      <c r="F341" s="144">
        <f t="shared" si="11"/>
        <v>0</v>
      </c>
      <c r="G341" s="145"/>
      <c r="H341" s="146" t="s">
        <v>79</v>
      </c>
      <c r="I341" s="141"/>
    </row>
    <row r="342" spans="1:9" s="14" customFormat="1" ht="27" customHeight="1" thickBot="1" x14ac:dyDescent="0.35">
      <c r="A342" s="141"/>
      <c r="B342" s="141"/>
      <c r="C342" s="142" t="str">
        <f t="shared" si="10"/>
        <v>zzz - zu ergänzen</v>
      </c>
      <c r="D342" s="143"/>
      <c r="E342" s="143"/>
      <c r="F342" s="144">
        <f t="shared" si="11"/>
        <v>0</v>
      </c>
      <c r="G342" s="145"/>
      <c r="H342" s="146" t="s">
        <v>79</v>
      </c>
      <c r="I342" s="141"/>
    </row>
    <row r="343" spans="1:9" s="14" customFormat="1" ht="27" customHeight="1" thickBot="1" x14ac:dyDescent="0.35">
      <c r="A343" s="141"/>
      <c r="B343" s="141"/>
      <c r="C343" s="142" t="str">
        <f t="shared" si="10"/>
        <v>zzz - zu ergänzen</v>
      </c>
      <c r="D343" s="143"/>
      <c r="E343" s="143"/>
      <c r="F343" s="144">
        <f t="shared" si="11"/>
        <v>0</v>
      </c>
      <c r="G343" s="145"/>
      <c r="H343" s="146" t="s">
        <v>79</v>
      </c>
      <c r="I343" s="141"/>
    </row>
    <row r="344" spans="1:9" s="14" customFormat="1" ht="27" customHeight="1" thickBot="1" x14ac:dyDescent="0.35">
      <c r="A344" s="141"/>
      <c r="B344" s="141"/>
      <c r="C344" s="142" t="str">
        <f t="shared" si="10"/>
        <v>zzz - zu ergänzen</v>
      </c>
      <c r="D344" s="143"/>
      <c r="E344" s="143"/>
      <c r="F344" s="144">
        <f t="shared" si="11"/>
        <v>0</v>
      </c>
      <c r="G344" s="145"/>
      <c r="H344" s="146" t="s">
        <v>79</v>
      </c>
      <c r="I344" s="141"/>
    </row>
    <row r="345" spans="1:9" s="14" customFormat="1" ht="27" customHeight="1" thickBot="1" x14ac:dyDescent="0.35">
      <c r="A345" s="141"/>
      <c r="B345" s="141"/>
      <c r="C345" s="142" t="str">
        <f t="shared" si="10"/>
        <v>zzz - zu ergänzen</v>
      </c>
      <c r="D345" s="143"/>
      <c r="E345" s="143"/>
      <c r="F345" s="144">
        <f t="shared" si="11"/>
        <v>0</v>
      </c>
      <c r="G345" s="145"/>
      <c r="H345" s="146" t="s">
        <v>79</v>
      </c>
      <c r="I345" s="141"/>
    </row>
    <row r="346" spans="1:9" s="14" customFormat="1" ht="27" customHeight="1" thickBot="1" x14ac:dyDescent="0.35">
      <c r="A346" s="141"/>
      <c r="B346" s="141"/>
      <c r="C346" s="142" t="str">
        <f t="shared" si="10"/>
        <v>zzz - zu ergänzen</v>
      </c>
      <c r="D346" s="143"/>
      <c r="E346" s="143"/>
      <c r="F346" s="144">
        <f t="shared" si="11"/>
        <v>0</v>
      </c>
      <c r="G346" s="145"/>
      <c r="H346" s="146" t="s">
        <v>79</v>
      </c>
      <c r="I346" s="141"/>
    </row>
    <row r="347" spans="1:9" s="14" customFormat="1" ht="27" customHeight="1" thickBot="1" x14ac:dyDescent="0.35">
      <c r="A347" s="141"/>
      <c r="B347" s="141"/>
      <c r="C347" s="142" t="str">
        <f t="shared" si="10"/>
        <v>zzz - zu ergänzen</v>
      </c>
      <c r="D347" s="143"/>
      <c r="E347" s="143"/>
      <c r="F347" s="144">
        <f t="shared" si="11"/>
        <v>0</v>
      </c>
      <c r="G347" s="145"/>
      <c r="H347" s="146" t="s">
        <v>79</v>
      </c>
      <c r="I347" s="141"/>
    </row>
    <row r="348" spans="1:9" s="14" customFormat="1" ht="27" customHeight="1" thickBot="1" x14ac:dyDescent="0.35">
      <c r="A348" s="141"/>
      <c r="B348" s="141"/>
      <c r="C348" s="142" t="str">
        <f t="shared" si="10"/>
        <v>zzz - zu ergänzen</v>
      </c>
      <c r="D348" s="143"/>
      <c r="E348" s="143"/>
      <c r="F348" s="144">
        <f t="shared" si="11"/>
        <v>0</v>
      </c>
      <c r="G348" s="145"/>
      <c r="H348" s="146" t="s">
        <v>79</v>
      </c>
      <c r="I348" s="141"/>
    </row>
    <row r="349" spans="1:9" s="14" customFormat="1" ht="27" customHeight="1" thickBot="1" x14ac:dyDescent="0.35">
      <c r="A349" s="141"/>
      <c r="B349" s="141"/>
      <c r="C349" s="142" t="str">
        <f t="shared" si="10"/>
        <v>zzz - zu ergänzen</v>
      </c>
      <c r="D349" s="143"/>
      <c r="E349" s="143"/>
      <c r="F349" s="144">
        <f t="shared" si="11"/>
        <v>0</v>
      </c>
      <c r="G349" s="145"/>
      <c r="H349" s="146" t="s">
        <v>79</v>
      </c>
      <c r="I349" s="141"/>
    </row>
    <row r="350" spans="1:9" s="14" customFormat="1" ht="27" customHeight="1" thickBot="1" x14ac:dyDescent="0.35">
      <c r="A350" s="141"/>
      <c r="B350" s="141"/>
      <c r="C350" s="142" t="str">
        <f t="shared" si="10"/>
        <v>zzz - zu ergänzen</v>
      </c>
      <c r="D350" s="143"/>
      <c r="E350" s="143"/>
      <c r="F350" s="144">
        <f t="shared" si="11"/>
        <v>0</v>
      </c>
      <c r="G350" s="145"/>
      <c r="H350" s="146" t="s">
        <v>79</v>
      </c>
      <c r="I350" s="141"/>
    </row>
    <row r="351" spans="1:9" s="14" customFormat="1" ht="27" customHeight="1" thickBot="1" x14ac:dyDescent="0.35">
      <c r="A351" s="141"/>
      <c r="B351" s="141"/>
      <c r="C351" s="142" t="str">
        <f t="shared" si="10"/>
        <v>zzz - zu ergänzen</v>
      </c>
      <c r="D351" s="143"/>
      <c r="E351" s="143"/>
      <c r="F351" s="144">
        <f t="shared" si="11"/>
        <v>0</v>
      </c>
      <c r="G351" s="145"/>
      <c r="H351" s="146" t="s">
        <v>79</v>
      </c>
      <c r="I351" s="141"/>
    </row>
    <row r="352" spans="1:9" s="14" customFormat="1" ht="27" customHeight="1" thickBot="1" x14ac:dyDescent="0.35">
      <c r="A352" s="141"/>
      <c r="B352" s="141"/>
      <c r="C352" s="142" t="str">
        <f t="shared" si="10"/>
        <v>zzz - zu ergänzen</v>
      </c>
      <c r="D352" s="143"/>
      <c r="E352" s="143"/>
      <c r="F352" s="144">
        <f t="shared" si="11"/>
        <v>0</v>
      </c>
      <c r="G352" s="145"/>
      <c r="H352" s="146" t="s">
        <v>79</v>
      </c>
      <c r="I352" s="141"/>
    </row>
    <row r="353" spans="1:9" s="14" customFormat="1" ht="27" customHeight="1" thickBot="1" x14ac:dyDescent="0.35">
      <c r="A353" s="141"/>
      <c r="B353" s="141"/>
      <c r="C353" s="142" t="str">
        <f t="shared" si="10"/>
        <v>zzz - zu ergänzen</v>
      </c>
      <c r="D353" s="143"/>
      <c r="E353" s="143"/>
      <c r="F353" s="144">
        <f t="shared" si="11"/>
        <v>0</v>
      </c>
      <c r="G353" s="145"/>
      <c r="H353" s="146" t="s">
        <v>79</v>
      </c>
      <c r="I353" s="141"/>
    </row>
    <row r="354" spans="1:9" s="14" customFormat="1" ht="27" customHeight="1" thickBot="1" x14ac:dyDescent="0.35">
      <c r="A354" s="141"/>
      <c r="B354" s="141"/>
      <c r="C354" s="142" t="str">
        <f t="shared" si="10"/>
        <v>zzz - zu ergänzen</v>
      </c>
      <c r="D354" s="143"/>
      <c r="E354" s="143"/>
      <c r="F354" s="144">
        <f t="shared" si="11"/>
        <v>0</v>
      </c>
      <c r="G354" s="145"/>
      <c r="H354" s="146" t="s">
        <v>79</v>
      </c>
      <c r="I354" s="141"/>
    </row>
    <row r="355" spans="1:9" s="14" customFormat="1" ht="27" customHeight="1" thickBot="1" x14ac:dyDescent="0.35">
      <c r="A355" s="141"/>
      <c r="B355" s="141"/>
      <c r="C355" s="142" t="str">
        <f t="shared" si="10"/>
        <v>zzz - zu ergänzen</v>
      </c>
      <c r="D355" s="143"/>
      <c r="E355" s="143"/>
      <c r="F355" s="144">
        <f t="shared" si="11"/>
        <v>0</v>
      </c>
      <c r="G355" s="145"/>
      <c r="H355" s="146" t="s">
        <v>79</v>
      </c>
      <c r="I355" s="141"/>
    </row>
    <row r="356" spans="1:9" s="14" customFormat="1" ht="27" customHeight="1" thickBot="1" x14ac:dyDescent="0.35">
      <c r="A356" s="141"/>
      <c r="B356" s="141"/>
      <c r="C356" s="142" t="str">
        <f t="shared" si="10"/>
        <v>zzz - zu ergänzen</v>
      </c>
      <c r="D356" s="143"/>
      <c r="E356" s="143"/>
      <c r="F356" s="144">
        <f t="shared" si="11"/>
        <v>0</v>
      </c>
      <c r="G356" s="145"/>
      <c r="H356" s="146" t="s">
        <v>79</v>
      </c>
      <c r="I356" s="141"/>
    </row>
    <row r="357" spans="1:9" s="14" customFormat="1" ht="27" customHeight="1" thickBot="1" x14ac:dyDescent="0.35">
      <c r="A357" s="141"/>
      <c r="B357" s="141"/>
      <c r="C357" s="142" t="str">
        <f t="shared" si="10"/>
        <v>zzz - zu ergänzen</v>
      </c>
      <c r="D357" s="143"/>
      <c r="E357" s="143"/>
      <c r="F357" s="144">
        <f t="shared" si="11"/>
        <v>0</v>
      </c>
      <c r="G357" s="145"/>
      <c r="H357" s="146" t="s">
        <v>79</v>
      </c>
      <c r="I357" s="141"/>
    </row>
    <row r="358" spans="1:9" s="14" customFormat="1" ht="27" customHeight="1" thickBot="1" x14ac:dyDescent="0.35">
      <c r="A358" s="141"/>
      <c r="B358" s="141"/>
      <c r="C358" s="142" t="str">
        <f t="shared" si="10"/>
        <v>zzz - zu ergänzen</v>
      </c>
      <c r="D358" s="143"/>
      <c r="E358" s="143"/>
      <c r="F358" s="144">
        <f t="shared" si="11"/>
        <v>0</v>
      </c>
      <c r="G358" s="145"/>
      <c r="H358" s="146" t="s">
        <v>79</v>
      </c>
      <c r="I358" s="141"/>
    </row>
    <row r="359" spans="1:9" s="14" customFormat="1" ht="27" customHeight="1" thickBot="1" x14ac:dyDescent="0.35">
      <c r="A359" s="141"/>
      <c r="B359" s="141"/>
      <c r="C359" s="142" t="str">
        <f t="shared" si="10"/>
        <v>zzz - zu ergänzen</v>
      </c>
      <c r="D359" s="143"/>
      <c r="E359" s="143"/>
      <c r="F359" s="144">
        <f t="shared" si="11"/>
        <v>0</v>
      </c>
      <c r="G359" s="145"/>
      <c r="H359" s="146" t="s">
        <v>79</v>
      </c>
      <c r="I359" s="141"/>
    </row>
    <row r="360" spans="1:9" s="14" customFormat="1" ht="27" customHeight="1" thickBot="1" x14ac:dyDescent="0.35">
      <c r="A360" s="141"/>
      <c r="B360" s="141"/>
      <c r="C360" s="142" t="str">
        <f t="shared" si="10"/>
        <v>zzz - zu ergänzen</v>
      </c>
      <c r="D360" s="143"/>
      <c r="E360" s="143"/>
      <c r="F360" s="144">
        <f t="shared" si="11"/>
        <v>0</v>
      </c>
      <c r="G360" s="145"/>
      <c r="H360" s="146" t="s">
        <v>79</v>
      </c>
      <c r="I360" s="141"/>
    </row>
    <row r="361" spans="1:9" s="14" customFormat="1" ht="27" customHeight="1" thickBot="1" x14ac:dyDescent="0.35">
      <c r="A361" s="141"/>
      <c r="B361" s="141"/>
      <c r="C361" s="142" t="str">
        <f t="shared" si="10"/>
        <v>zzz - zu ergänzen</v>
      </c>
      <c r="D361" s="143"/>
      <c r="E361" s="143"/>
      <c r="F361" s="144">
        <f t="shared" si="11"/>
        <v>0</v>
      </c>
      <c r="G361" s="145"/>
      <c r="H361" s="146" t="s">
        <v>79</v>
      </c>
      <c r="I361" s="141"/>
    </row>
    <row r="362" spans="1:9" s="14" customFormat="1" ht="27" customHeight="1" thickBot="1" x14ac:dyDescent="0.35">
      <c r="A362" s="141"/>
      <c r="B362" s="141"/>
      <c r="C362" s="142" t="str">
        <f t="shared" si="10"/>
        <v>zzz - zu ergänzen</v>
      </c>
      <c r="D362" s="143"/>
      <c r="E362" s="143"/>
      <c r="F362" s="144">
        <f t="shared" si="11"/>
        <v>0</v>
      </c>
      <c r="G362" s="145"/>
      <c r="H362" s="146" t="s">
        <v>79</v>
      </c>
      <c r="I362" s="141"/>
    </row>
    <row r="363" spans="1:9" s="14" customFormat="1" ht="27" customHeight="1" thickBot="1" x14ac:dyDescent="0.35">
      <c r="A363" s="141"/>
      <c r="B363" s="141"/>
      <c r="C363" s="142" t="str">
        <f t="shared" si="10"/>
        <v>zzz - zu ergänzen</v>
      </c>
      <c r="D363" s="143"/>
      <c r="E363" s="143"/>
      <c r="F363" s="144">
        <f t="shared" si="11"/>
        <v>0</v>
      </c>
      <c r="G363" s="145"/>
      <c r="H363" s="146" t="s">
        <v>79</v>
      </c>
      <c r="I363" s="141"/>
    </row>
    <row r="364" spans="1:9" s="14" customFormat="1" ht="27" customHeight="1" thickBot="1" x14ac:dyDescent="0.35">
      <c r="A364" s="141"/>
      <c r="B364" s="141"/>
      <c r="C364" s="142" t="str">
        <f t="shared" si="10"/>
        <v>zzz - zu ergänzen</v>
      </c>
      <c r="D364" s="143"/>
      <c r="E364" s="143"/>
      <c r="F364" s="144">
        <f t="shared" si="11"/>
        <v>0</v>
      </c>
      <c r="G364" s="145"/>
      <c r="H364" s="146" t="s">
        <v>79</v>
      </c>
      <c r="I364" s="141"/>
    </row>
    <row r="365" spans="1:9" s="14" customFormat="1" ht="27" customHeight="1" thickBot="1" x14ac:dyDescent="0.35">
      <c r="A365" s="141"/>
      <c r="B365" s="141"/>
      <c r="C365" s="142" t="str">
        <f t="shared" si="10"/>
        <v>zzz - zu ergänzen</v>
      </c>
      <c r="D365" s="143"/>
      <c r="E365" s="143"/>
      <c r="F365" s="144">
        <f t="shared" si="11"/>
        <v>0</v>
      </c>
      <c r="G365" s="145"/>
      <c r="H365" s="146" t="s">
        <v>79</v>
      </c>
      <c r="I365" s="141"/>
    </row>
    <row r="366" spans="1:9" s="14" customFormat="1" ht="27" customHeight="1" thickBot="1" x14ac:dyDescent="0.35">
      <c r="A366" s="141"/>
      <c r="B366" s="141"/>
      <c r="C366" s="142" t="str">
        <f t="shared" si="10"/>
        <v>zzz - zu ergänzen</v>
      </c>
      <c r="D366" s="143"/>
      <c r="E366" s="143"/>
      <c r="F366" s="144">
        <f t="shared" si="11"/>
        <v>0</v>
      </c>
      <c r="G366" s="145"/>
      <c r="H366" s="146" t="s">
        <v>79</v>
      </c>
      <c r="I366" s="141"/>
    </row>
    <row r="367" spans="1:9" s="14" customFormat="1" ht="27" customHeight="1" thickBot="1" x14ac:dyDescent="0.35">
      <c r="A367" s="141"/>
      <c r="B367" s="141"/>
      <c r="C367" s="142" t="str">
        <f t="shared" si="10"/>
        <v>zzz - zu ergänzen</v>
      </c>
      <c r="D367" s="143"/>
      <c r="E367" s="143"/>
      <c r="F367" s="144">
        <f t="shared" si="11"/>
        <v>0</v>
      </c>
      <c r="G367" s="145"/>
      <c r="H367" s="146" t="s">
        <v>79</v>
      </c>
      <c r="I367" s="141"/>
    </row>
    <row r="368" spans="1:9" s="14" customFormat="1" ht="27" customHeight="1" thickBot="1" x14ac:dyDescent="0.35">
      <c r="A368" s="141"/>
      <c r="B368" s="141"/>
      <c r="C368" s="142" t="str">
        <f t="shared" si="10"/>
        <v>zzz - zu ergänzen</v>
      </c>
      <c r="D368" s="143"/>
      <c r="E368" s="143"/>
      <c r="F368" s="144">
        <f t="shared" si="11"/>
        <v>0</v>
      </c>
      <c r="G368" s="145"/>
      <c r="H368" s="146" t="s">
        <v>79</v>
      </c>
      <c r="I368" s="141"/>
    </row>
    <row r="369" spans="1:9" s="14" customFormat="1" ht="27" customHeight="1" thickBot="1" x14ac:dyDescent="0.35">
      <c r="A369" s="141"/>
      <c r="B369" s="141"/>
      <c r="C369" s="142" t="str">
        <f t="shared" si="10"/>
        <v>zzz - zu ergänzen</v>
      </c>
      <c r="D369" s="143"/>
      <c r="E369" s="143"/>
      <c r="F369" s="144">
        <f t="shared" si="11"/>
        <v>0</v>
      </c>
      <c r="G369" s="145"/>
      <c r="H369" s="146" t="s">
        <v>79</v>
      </c>
      <c r="I369" s="141"/>
    </row>
    <row r="370" spans="1:9" s="14" customFormat="1" ht="27" customHeight="1" thickBot="1" x14ac:dyDescent="0.35">
      <c r="A370" s="141"/>
      <c r="B370" s="141"/>
      <c r="C370" s="142" t="str">
        <f t="shared" si="10"/>
        <v>zzz - zu ergänzen</v>
      </c>
      <c r="D370" s="143"/>
      <c r="E370" s="143"/>
      <c r="F370" s="144">
        <f t="shared" si="11"/>
        <v>0</v>
      </c>
      <c r="G370" s="145"/>
      <c r="H370" s="146" t="s">
        <v>79</v>
      </c>
      <c r="I370" s="141"/>
    </row>
    <row r="371" spans="1:9" s="14" customFormat="1" ht="27" customHeight="1" thickBot="1" x14ac:dyDescent="0.35">
      <c r="A371" s="141"/>
      <c r="B371" s="141"/>
      <c r="C371" s="142" t="str">
        <f t="shared" si="10"/>
        <v>zzz - zu ergänzen</v>
      </c>
      <c r="D371" s="143"/>
      <c r="E371" s="143"/>
      <c r="F371" s="144">
        <f t="shared" si="11"/>
        <v>0</v>
      </c>
      <c r="G371" s="145"/>
      <c r="H371" s="146" t="s">
        <v>79</v>
      </c>
      <c r="I371" s="141"/>
    </row>
    <row r="372" spans="1:9" s="14" customFormat="1" ht="27" customHeight="1" thickBot="1" x14ac:dyDescent="0.35">
      <c r="A372" s="141"/>
      <c r="B372" s="141"/>
      <c r="C372" s="142" t="str">
        <f t="shared" si="10"/>
        <v>zzz - zu ergänzen</v>
      </c>
      <c r="D372" s="143"/>
      <c r="E372" s="143"/>
      <c r="F372" s="144">
        <f t="shared" si="11"/>
        <v>0</v>
      </c>
      <c r="G372" s="145"/>
      <c r="H372" s="146" t="s">
        <v>79</v>
      </c>
      <c r="I372" s="141"/>
    </row>
    <row r="373" spans="1:9" s="14" customFormat="1" ht="27" customHeight="1" thickBot="1" x14ac:dyDescent="0.35">
      <c r="A373" s="141"/>
      <c r="B373" s="141"/>
      <c r="C373" s="142" t="str">
        <f t="shared" si="10"/>
        <v>zzz - zu ergänzen</v>
      </c>
      <c r="D373" s="143"/>
      <c r="E373" s="143"/>
      <c r="F373" s="144">
        <f t="shared" si="11"/>
        <v>0</v>
      </c>
      <c r="G373" s="145"/>
      <c r="H373" s="146" t="s">
        <v>79</v>
      </c>
      <c r="I373" s="141"/>
    </row>
    <row r="374" spans="1:9" s="14" customFormat="1" ht="27" customHeight="1" thickBot="1" x14ac:dyDescent="0.35">
      <c r="A374" s="141"/>
      <c r="B374" s="141"/>
      <c r="C374" s="142" t="str">
        <f t="shared" si="10"/>
        <v>zzz - zu ergänzen</v>
      </c>
      <c r="D374" s="143"/>
      <c r="E374" s="143"/>
      <c r="F374" s="144">
        <f t="shared" si="11"/>
        <v>0</v>
      </c>
      <c r="G374" s="145"/>
      <c r="H374" s="146" t="s">
        <v>79</v>
      </c>
      <c r="I374" s="141"/>
    </row>
    <row r="375" spans="1:9" s="14" customFormat="1" ht="27" customHeight="1" thickBot="1" x14ac:dyDescent="0.35">
      <c r="A375" s="141"/>
      <c r="B375" s="141"/>
      <c r="C375" s="142" t="str">
        <f t="shared" si="10"/>
        <v>zzz - zu ergänzen</v>
      </c>
      <c r="D375" s="143"/>
      <c r="E375" s="143"/>
      <c r="F375" s="144">
        <f t="shared" si="11"/>
        <v>0</v>
      </c>
      <c r="G375" s="145"/>
      <c r="H375" s="146" t="s">
        <v>79</v>
      </c>
      <c r="I375" s="141"/>
    </row>
    <row r="376" spans="1:9" s="14" customFormat="1" ht="27" customHeight="1" thickBot="1" x14ac:dyDescent="0.35">
      <c r="A376" s="141"/>
      <c r="B376" s="141"/>
      <c r="C376" s="142" t="str">
        <f t="shared" si="10"/>
        <v>zzz - zu ergänzen</v>
      </c>
      <c r="D376" s="143"/>
      <c r="E376" s="143"/>
      <c r="F376" s="144">
        <f t="shared" si="11"/>
        <v>0</v>
      </c>
      <c r="G376" s="145"/>
      <c r="H376" s="146" t="s">
        <v>79</v>
      </c>
      <c r="I376" s="141"/>
    </row>
    <row r="377" spans="1:9" s="14" customFormat="1" ht="27" customHeight="1" thickBot="1" x14ac:dyDescent="0.35">
      <c r="A377" s="141"/>
      <c r="B377" s="141"/>
      <c r="C377" s="142" t="str">
        <f t="shared" si="10"/>
        <v>zzz - zu ergänzen</v>
      </c>
      <c r="D377" s="143"/>
      <c r="E377" s="143"/>
      <c r="F377" s="144">
        <f t="shared" si="11"/>
        <v>0</v>
      </c>
      <c r="G377" s="145"/>
      <c r="H377" s="146" t="s">
        <v>79</v>
      </c>
      <c r="I377" s="141"/>
    </row>
    <row r="378" spans="1:9" s="14" customFormat="1" ht="27" customHeight="1" thickBot="1" x14ac:dyDescent="0.35">
      <c r="A378" s="141"/>
      <c r="B378" s="141"/>
      <c r="C378" s="142" t="str">
        <f t="shared" si="10"/>
        <v>zzz - zu ergänzen</v>
      </c>
      <c r="D378" s="143"/>
      <c r="E378" s="143"/>
      <c r="F378" s="144">
        <f t="shared" si="11"/>
        <v>0</v>
      </c>
      <c r="G378" s="145"/>
      <c r="H378" s="146" t="s">
        <v>79</v>
      </c>
      <c r="I378" s="141"/>
    </row>
    <row r="379" spans="1:9" s="14" customFormat="1" ht="27" customHeight="1" thickBot="1" x14ac:dyDescent="0.35">
      <c r="A379" s="141"/>
      <c r="B379" s="141"/>
      <c r="C379" s="142" t="str">
        <f t="shared" si="10"/>
        <v>zzz - zu ergänzen</v>
      </c>
      <c r="D379" s="143"/>
      <c r="E379" s="143"/>
      <c r="F379" s="144">
        <f t="shared" si="11"/>
        <v>0</v>
      </c>
      <c r="G379" s="145"/>
      <c r="H379" s="146" t="s">
        <v>79</v>
      </c>
      <c r="I379" s="141"/>
    </row>
    <row r="380" spans="1:9" s="14" customFormat="1" ht="27" customHeight="1" thickBot="1" x14ac:dyDescent="0.35">
      <c r="A380" s="141"/>
      <c r="B380" s="141"/>
      <c r="C380" s="142" t="str">
        <f t="shared" si="10"/>
        <v>zzz - zu ergänzen</v>
      </c>
      <c r="D380" s="143"/>
      <c r="E380" s="143"/>
      <c r="F380" s="144">
        <f t="shared" si="11"/>
        <v>0</v>
      </c>
      <c r="G380" s="145"/>
      <c r="H380" s="146" t="s">
        <v>79</v>
      </c>
      <c r="I380" s="141"/>
    </row>
    <row r="381" spans="1:9" s="14" customFormat="1" ht="27" customHeight="1" thickBot="1" x14ac:dyDescent="0.35">
      <c r="A381" s="141"/>
      <c r="B381" s="141"/>
      <c r="C381" s="142" t="str">
        <f t="shared" si="10"/>
        <v>zzz - zu ergänzen</v>
      </c>
      <c r="D381" s="143"/>
      <c r="E381" s="143"/>
      <c r="F381" s="144">
        <f t="shared" si="11"/>
        <v>0</v>
      </c>
      <c r="G381" s="145"/>
      <c r="H381" s="146" t="s">
        <v>79</v>
      </c>
      <c r="I381" s="141"/>
    </row>
    <row r="382" spans="1:9" s="14" customFormat="1" ht="27" customHeight="1" thickBot="1" x14ac:dyDescent="0.35">
      <c r="A382" s="141"/>
      <c r="B382" s="141"/>
      <c r="C382" s="142" t="str">
        <f t="shared" si="10"/>
        <v>zzz - zu ergänzen</v>
      </c>
      <c r="D382" s="143"/>
      <c r="E382" s="143"/>
      <c r="F382" s="144">
        <f t="shared" si="11"/>
        <v>0</v>
      </c>
      <c r="G382" s="145"/>
      <c r="H382" s="146" t="s">
        <v>79</v>
      </c>
      <c r="I382" s="141"/>
    </row>
    <row r="383" spans="1:9" s="14" customFormat="1" ht="27" customHeight="1" thickBot="1" x14ac:dyDescent="0.35">
      <c r="A383" s="141"/>
      <c r="B383" s="141"/>
      <c r="C383" s="142" t="str">
        <f t="shared" si="10"/>
        <v>zzz - zu ergänzen</v>
      </c>
      <c r="D383" s="143"/>
      <c r="E383" s="143"/>
      <c r="F383" s="144">
        <f t="shared" si="11"/>
        <v>0</v>
      </c>
      <c r="G383" s="145"/>
      <c r="H383" s="146" t="s">
        <v>79</v>
      </c>
      <c r="I383" s="141"/>
    </row>
    <row r="384" spans="1:9" s="14" customFormat="1" ht="27" customHeight="1" thickBot="1" x14ac:dyDescent="0.35">
      <c r="A384" s="141"/>
      <c r="B384" s="141"/>
      <c r="C384" s="142" t="str">
        <f t="shared" si="10"/>
        <v>zzz - zu ergänzen</v>
      </c>
      <c r="D384" s="143"/>
      <c r="E384" s="143"/>
      <c r="F384" s="144">
        <f t="shared" si="11"/>
        <v>0</v>
      </c>
      <c r="G384" s="145"/>
      <c r="H384" s="146" t="s">
        <v>79</v>
      </c>
      <c r="I384" s="141"/>
    </row>
    <row r="385" spans="1:9" s="14" customFormat="1" ht="27" customHeight="1" thickBot="1" x14ac:dyDescent="0.35">
      <c r="A385" s="141"/>
      <c r="B385" s="141"/>
      <c r="C385" s="142" t="str">
        <f t="shared" si="10"/>
        <v>zzz - zu ergänzen</v>
      </c>
      <c r="D385" s="143"/>
      <c r="E385" s="143"/>
      <c r="F385" s="144">
        <f t="shared" si="11"/>
        <v>0</v>
      </c>
      <c r="G385" s="145"/>
      <c r="H385" s="146" t="s">
        <v>79</v>
      </c>
      <c r="I385" s="141"/>
    </row>
    <row r="386" spans="1:9" s="14" customFormat="1" ht="27" customHeight="1" thickBot="1" x14ac:dyDescent="0.35">
      <c r="A386" s="141"/>
      <c r="B386" s="141"/>
      <c r="C386" s="142" t="str">
        <f t="shared" si="10"/>
        <v>zzz - zu ergänzen</v>
      </c>
      <c r="D386" s="143"/>
      <c r="E386" s="143"/>
      <c r="F386" s="144">
        <f t="shared" si="11"/>
        <v>0</v>
      </c>
      <c r="G386" s="145"/>
      <c r="H386" s="146" t="s">
        <v>79</v>
      </c>
      <c r="I386" s="141"/>
    </row>
    <row r="387" spans="1:9" s="14" customFormat="1" ht="27" customHeight="1" thickBot="1" x14ac:dyDescent="0.35">
      <c r="A387" s="141"/>
      <c r="B387" s="141"/>
      <c r="C387" s="142" t="str">
        <f t="shared" si="10"/>
        <v>zzz - zu ergänzen</v>
      </c>
      <c r="D387" s="143"/>
      <c r="E387" s="143"/>
      <c r="F387" s="144">
        <f t="shared" si="11"/>
        <v>0</v>
      </c>
      <c r="G387" s="145"/>
      <c r="H387" s="146" t="s">
        <v>79</v>
      </c>
      <c r="I387" s="141"/>
    </row>
    <row r="388" spans="1:9" s="14" customFormat="1" ht="27" customHeight="1" thickBot="1" x14ac:dyDescent="0.35">
      <c r="A388" s="141"/>
      <c r="B388" s="141"/>
      <c r="C388" s="142" t="str">
        <f t="shared" ref="C388:C451" si="12">IF(AND(A388="",B388=""),"zzz - zu ergänzen",IF(A388&lt;&gt;"",A388,B388))</f>
        <v>zzz - zu ergänzen</v>
      </c>
      <c r="D388" s="143"/>
      <c r="E388" s="143"/>
      <c r="F388" s="144">
        <f t="shared" ref="F388:F451" si="13">IF(D388&lt;&gt;"",D388,E388)</f>
        <v>0</v>
      </c>
      <c r="G388" s="145"/>
      <c r="H388" s="146" t="s">
        <v>79</v>
      </c>
      <c r="I388" s="141"/>
    </row>
    <row r="389" spans="1:9" s="14" customFormat="1" ht="27" customHeight="1" thickBot="1" x14ac:dyDescent="0.35">
      <c r="A389" s="141"/>
      <c r="B389" s="141"/>
      <c r="C389" s="142" t="str">
        <f t="shared" si="12"/>
        <v>zzz - zu ergänzen</v>
      </c>
      <c r="D389" s="143"/>
      <c r="E389" s="143"/>
      <c r="F389" s="144">
        <f t="shared" si="13"/>
        <v>0</v>
      </c>
      <c r="G389" s="145"/>
      <c r="H389" s="146" t="s">
        <v>79</v>
      </c>
      <c r="I389" s="141"/>
    </row>
    <row r="390" spans="1:9" s="14" customFormat="1" ht="27" customHeight="1" thickBot="1" x14ac:dyDescent="0.35">
      <c r="A390" s="141"/>
      <c r="B390" s="141"/>
      <c r="C390" s="142" t="str">
        <f t="shared" si="12"/>
        <v>zzz - zu ergänzen</v>
      </c>
      <c r="D390" s="143"/>
      <c r="E390" s="143"/>
      <c r="F390" s="144">
        <f t="shared" si="13"/>
        <v>0</v>
      </c>
      <c r="G390" s="145"/>
      <c r="H390" s="146" t="s">
        <v>79</v>
      </c>
      <c r="I390" s="141"/>
    </row>
    <row r="391" spans="1:9" s="14" customFormat="1" ht="27" customHeight="1" thickBot="1" x14ac:dyDescent="0.35">
      <c r="A391" s="141"/>
      <c r="B391" s="141"/>
      <c r="C391" s="142" t="str">
        <f t="shared" si="12"/>
        <v>zzz - zu ergänzen</v>
      </c>
      <c r="D391" s="143"/>
      <c r="E391" s="143"/>
      <c r="F391" s="144">
        <f t="shared" si="13"/>
        <v>0</v>
      </c>
      <c r="G391" s="145"/>
      <c r="H391" s="146" t="s">
        <v>79</v>
      </c>
      <c r="I391" s="141"/>
    </row>
    <row r="392" spans="1:9" s="14" customFormat="1" ht="27" customHeight="1" thickBot="1" x14ac:dyDescent="0.35">
      <c r="A392" s="141"/>
      <c r="B392" s="141"/>
      <c r="C392" s="142" t="str">
        <f t="shared" si="12"/>
        <v>zzz - zu ergänzen</v>
      </c>
      <c r="D392" s="143"/>
      <c r="E392" s="143"/>
      <c r="F392" s="144">
        <f t="shared" si="13"/>
        <v>0</v>
      </c>
      <c r="G392" s="145"/>
      <c r="H392" s="146" t="s">
        <v>79</v>
      </c>
      <c r="I392" s="141"/>
    </row>
    <row r="393" spans="1:9" s="14" customFormat="1" ht="27" customHeight="1" thickBot="1" x14ac:dyDescent="0.35">
      <c r="A393" s="141"/>
      <c r="B393" s="141"/>
      <c r="C393" s="142" t="str">
        <f t="shared" si="12"/>
        <v>zzz - zu ergänzen</v>
      </c>
      <c r="D393" s="143"/>
      <c r="E393" s="143"/>
      <c r="F393" s="144">
        <f t="shared" si="13"/>
        <v>0</v>
      </c>
      <c r="G393" s="145"/>
      <c r="H393" s="146" t="s">
        <v>79</v>
      </c>
      <c r="I393" s="141"/>
    </row>
    <row r="394" spans="1:9" s="14" customFormat="1" ht="27" customHeight="1" thickBot="1" x14ac:dyDescent="0.35">
      <c r="A394" s="141"/>
      <c r="B394" s="141"/>
      <c r="C394" s="142" t="str">
        <f t="shared" si="12"/>
        <v>zzz - zu ergänzen</v>
      </c>
      <c r="D394" s="143"/>
      <c r="E394" s="143"/>
      <c r="F394" s="144">
        <f t="shared" si="13"/>
        <v>0</v>
      </c>
      <c r="G394" s="145"/>
      <c r="H394" s="146" t="s">
        <v>79</v>
      </c>
      <c r="I394" s="141"/>
    </row>
    <row r="395" spans="1:9" s="14" customFormat="1" ht="27" customHeight="1" thickBot="1" x14ac:dyDescent="0.35">
      <c r="A395" s="141"/>
      <c r="B395" s="141"/>
      <c r="C395" s="142" t="str">
        <f t="shared" si="12"/>
        <v>zzz - zu ergänzen</v>
      </c>
      <c r="D395" s="143"/>
      <c r="E395" s="143"/>
      <c r="F395" s="144">
        <f t="shared" si="13"/>
        <v>0</v>
      </c>
      <c r="G395" s="145"/>
      <c r="H395" s="146" t="s">
        <v>79</v>
      </c>
      <c r="I395" s="141"/>
    </row>
    <row r="396" spans="1:9" s="14" customFormat="1" ht="27" customHeight="1" thickBot="1" x14ac:dyDescent="0.35">
      <c r="A396" s="141"/>
      <c r="B396" s="141"/>
      <c r="C396" s="142" t="str">
        <f t="shared" si="12"/>
        <v>zzz - zu ergänzen</v>
      </c>
      <c r="D396" s="143"/>
      <c r="E396" s="143"/>
      <c r="F396" s="144">
        <f t="shared" si="13"/>
        <v>0</v>
      </c>
      <c r="G396" s="145"/>
      <c r="H396" s="146" t="s">
        <v>79</v>
      </c>
      <c r="I396" s="141"/>
    </row>
    <row r="397" spans="1:9" s="14" customFormat="1" ht="27" customHeight="1" thickBot="1" x14ac:dyDescent="0.35">
      <c r="A397" s="141"/>
      <c r="B397" s="141"/>
      <c r="C397" s="142" t="str">
        <f t="shared" si="12"/>
        <v>zzz - zu ergänzen</v>
      </c>
      <c r="D397" s="143"/>
      <c r="E397" s="143"/>
      <c r="F397" s="144">
        <f t="shared" si="13"/>
        <v>0</v>
      </c>
      <c r="G397" s="145"/>
      <c r="H397" s="146" t="s">
        <v>79</v>
      </c>
      <c r="I397" s="141"/>
    </row>
    <row r="398" spans="1:9" s="14" customFormat="1" ht="27" customHeight="1" thickBot="1" x14ac:dyDescent="0.35">
      <c r="A398" s="141"/>
      <c r="B398" s="141"/>
      <c r="C398" s="142" t="str">
        <f t="shared" si="12"/>
        <v>zzz - zu ergänzen</v>
      </c>
      <c r="D398" s="143"/>
      <c r="E398" s="143"/>
      <c r="F398" s="144">
        <f t="shared" si="13"/>
        <v>0</v>
      </c>
      <c r="G398" s="145"/>
      <c r="H398" s="146" t="s">
        <v>79</v>
      </c>
      <c r="I398" s="141"/>
    </row>
    <row r="399" spans="1:9" s="14" customFormat="1" ht="27" customHeight="1" thickBot="1" x14ac:dyDescent="0.35">
      <c r="A399" s="141"/>
      <c r="B399" s="141"/>
      <c r="C399" s="142" t="str">
        <f t="shared" si="12"/>
        <v>zzz - zu ergänzen</v>
      </c>
      <c r="D399" s="143"/>
      <c r="E399" s="143"/>
      <c r="F399" s="144">
        <f t="shared" si="13"/>
        <v>0</v>
      </c>
      <c r="G399" s="145"/>
      <c r="H399" s="146" t="s">
        <v>79</v>
      </c>
      <c r="I399" s="141"/>
    </row>
    <row r="400" spans="1:9" s="14" customFormat="1" ht="27" customHeight="1" thickBot="1" x14ac:dyDescent="0.35">
      <c r="A400" s="141"/>
      <c r="B400" s="141"/>
      <c r="C400" s="142" t="str">
        <f t="shared" si="12"/>
        <v>zzz - zu ergänzen</v>
      </c>
      <c r="D400" s="143"/>
      <c r="E400" s="143"/>
      <c r="F400" s="144">
        <f t="shared" si="13"/>
        <v>0</v>
      </c>
      <c r="G400" s="145"/>
      <c r="H400" s="146" t="s">
        <v>79</v>
      </c>
      <c r="I400" s="141"/>
    </row>
    <row r="401" spans="1:9" s="14" customFormat="1" ht="27" customHeight="1" thickBot="1" x14ac:dyDescent="0.35">
      <c r="A401" s="141"/>
      <c r="B401" s="141"/>
      <c r="C401" s="142" t="str">
        <f t="shared" si="12"/>
        <v>zzz - zu ergänzen</v>
      </c>
      <c r="D401" s="143"/>
      <c r="E401" s="143"/>
      <c r="F401" s="144">
        <f t="shared" si="13"/>
        <v>0</v>
      </c>
      <c r="G401" s="145"/>
      <c r="H401" s="146" t="s">
        <v>79</v>
      </c>
      <c r="I401" s="141"/>
    </row>
    <row r="402" spans="1:9" s="14" customFormat="1" ht="27" customHeight="1" thickBot="1" x14ac:dyDescent="0.35">
      <c r="A402" s="141"/>
      <c r="B402" s="141"/>
      <c r="C402" s="142" t="str">
        <f t="shared" si="12"/>
        <v>zzz - zu ergänzen</v>
      </c>
      <c r="D402" s="143"/>
      <c r="E402" s="143"/>
      <c r="F402" s="144">
        <f t="shared" si="13"/>
        <v>0</v>
      </c>
      <c r="G402" s="145"/>
      <c r="H402" s="146" t="s">
        <v>79</v>
      </c>
      <c r="I402" s="141"/>
    </row>
    <row r="403" spans="1:9" s="14" customFormat="1" ht="27" customHeight="1" thickBot="1" x14ac:dyDescent="0.35">
      <c r="A403" s="141"/>
      <c r="B403" s="141"/>
      <c r="C403" s="142" t="str">
        <f t="shared" si="12"/>
        <v>zzz - zu ergänzen</v>
      </c>
      <c r="D403" s="143"/>
      <c r="E403" s="143"/>
      <c r="F403" s="144">
        <f t="shared" si="13"/>
        <v>0</v>
      </c>
      <c r="G403" s="145"/>
      <c r="H403" s="146" t="s">
        <v>79</v>
      </c>
      <c r="I403" s="141"/>
    </row>
    <row r="404" spans="1:9" s="14" customFormat="1" ht="27" customHeight="1" thickBot="1" x14ac:dyDescent="0.35">
      <c r="A404" s="141"/>
      <c r="B404" s="141"/>
      <c r="C404" s="142" t="str">
        <f t="shared" si="12"/>
        <v>zzz - zu ergänzen</v>
      </c>
      <c r="D404" s="143"/>
      <c r="E404" s="143"/>
      <c r="F404" s="144">
        <f t="shared" si="13"/>
        <v>0</v>
      </c>
      <c r="G404" s="145"/>
      <c r="H404" s="146" t="s">
        <v>79</v>
      </c>
      <c r="I404" s="141"/>
    </row>
    <row r="405" spans="1:9" s="14" customFormat="1" ht="27" customHeight="1" thickBot="1" x14ac:dyDescent="0.35">
      <c r="A405" s="141"/>
      <c r="B405" s="141"/>
      <c r="C405" s="142" t="str">
        <f t="shared" si="12"/>
        <v>zzz - zu ergänzen</v>
      </c>
      <c r="D405" s="143"/>
      <c r="E405" s="143"/>
      <c r="F405" s="144">
        <f t="shared" si="13"/>
        <v>0</v>
      </c>
      <c r="G405" s="145"/>
      <c r="H405" s="146" t="s">
        <v>79</v>
      </c>
      <c r="I405" s="141"/>
    </row>
    <row r="406" spans="1:9" s="14" customFormat="1" ht="27" customHeight="1" thickBot="1" x14ac:dyDescent="0.35">
      <c r="A406" s="141"/>
      <c r="B406" s="141"/>
      <c r="C406" s="142" t="str">
        <f t="shared" si="12"/>
        <v>zzz - zu ergänzen</v>
      </c>
      <c r="D406" s="143"/>
      <c r="E406" s="143"/>
      <c r="F406" s="144">
        <f t="shared" si="13"/>
        <v>0</v>
      </c>
      <c r="G406" s="145"/>
      <c r="H406" s="146" t="s">
        <v>79</v>
      </c>
      <c r="I406" s="141"/>
    </row>
    <row r="407" spans="1:9" s="14" customFormat="1" ht="27" customHeight="1" thickBot="1" x14ac:dyDescent="0.35">
      <c r="A407" s="141"/>
      <c r="B407" s="141"/>
      <c r="C407" s="142" t="str">
        <f t="shared" si="12"/>
        <v>zzz - zu ergänzen</v>
      </c>
      <c r="D407" s="143"/>
      <c r="E407" s="143"/>
      <c r="F407" s="144">
        <f t="shared" si="13"/>
        <v>0</v>
      </c>
      <c r="G407" s="145"/>
      <c r="H407" s="146" t="s">
        <v>79</v>
      </c>
      <c r="I407" s="141"/>
    </row>
    <row r="408" spans="1:9" s="14" customFormat="1" ht="27" customHeight="1" thickBot="1" x14ac:dyDescent="0.35">
      <c r="A408" s="141"/>
      <c r="B408" s="141"/>
      <c r="C408" s="142" t="str">
        <f t="shared" si="12"/>
        <v>zzz - zu ergänzen</v>
      </c>
      <c r="D408" s="143"/>
      <c r="E408" s="143"/>
      <c r="F408" s="144">
        <f t="shared" si="13"/>
        <v>0</v>
      </c>
      <c r="G408" s="145"/>
      <c r="H408" s="146" t="s">
        <v>79</v>
      </c>
      <c r="I408" s="141"/>
    </row>
    <row r="409" spans="1:9" s="14" customFormat="1" ht="27" customHeight="1" thickBot="1" x14ac:dyDescent="0.35">
      <c r="A409" s="141"/>
      <c r="B409" s="141"/>
      <c r="C409" s="142" t="str">
        <f t="shared" si="12"/>
        <v>zzz - zu ergänzen</v>
      </c>
      <c r="D409" s="143"/>
      <c r="E409" s="143"/>
      <c r="F409" s="144">
        <f t="shared" si="13"/>
        <v>0</v>
      </c>
      <c r="G409" s="145"/>
      <c r="H409" s="146" t="s">
        <v>79</v>
      </c>
      <c r="I409" s="141"/>
    </row>
    <row r="410" spans="1:9" s="14" customFormat="1" ht="27" customHeight="1" thickBot="1" x14ac:dyDescent="0.35">
      <c r="A410" s="141"/>
      <c r="B410" s="141"/>
      <c r="C410" s="142" t="str">
        <f t="shared" si="12"/>
        <v>zzz - zu ergänzen</v>
      </c>
      <c r="D410" s="143"/>
      <c r="E410" s="143"/>
      <c r="F410" s="144">
        <f t="shared" si="13"/>
        <v>0</v>
      </c>
      <c r="G410" s="145"/>
      <c r="H410" s="146" t="s">
        <v>79</v>
      </c>
      <c r="I410" s="141"/>
    </row>
    <row r="411" spans="1:9" s="14" customFormat="1" ht="27" customHeight="1" thickBot="1" x14ac:dyDescent="0.35">
      <c r="A411" s="141"/>
      <c r="B411" s="141"/>
      <c r="C411" s="142" t="str">
        <f t="shared" si="12"/>
        <v>zzz - zu ergänzen</v>
      </c>
      <c r="D411" s="143"/>
      <c r="E411" s="143"/>
      <c r="F411" s="144">
        <f t="shared" si="13"/>
        <v>0</v>
      </c>
      <c r="G411" s="145"/>
      <c r="H411" s="146" t="s">
        <v>79</v>
      </c>
      <c r="I411" s="141"/>
    </row>
    <row r="412" spans="1:9" s="14" customFormat="1" ht="27" customHeight="1" thickBot="1" x14ac:dyDescent="0.35">
      <c r="A412" s="141"/>
      <c r="B412" s="141"/>
      <c r="C412" s="142" t="str">
        <f t="shared" si="12"/>
        <v>zzz - zu ergänzen</v>
      </c>
      <c r="D412" s="143"/>
      <c r="E412" s="143"/>
      <c r="F412" s="144">
        <f t="shared" si="13"/>
        <v>0</v>
      </c>
      <c r="G412" s="145"/>
      <c r="H412" s="146" t="s">
        <v>79</v>
      </c>
      <c r="I412" s="141"/>
    </row>
    <row r="413" spans="1:9" s="14" customFormat="1" ht="27" customHeight="1" thickBot="1" x14ac:dyDescent="0.35">
      <c r="A413" s="141"/>
      <c r="B413" s="141"/>
      <c r="C413" s="142" t="str">
        <f t="shared" si="12"/>
        <v>zzz - zu ergänzen</v>
      </c>
      <c r="D413" s="143"/>
      <c r="E413" s="143"/>
      <c r="F413" s="144">
        <f t="shared" si="13"/>
        <v>0</v>
      </c>
      <c r="G413" s="145"/>
      <c r="H413" s="146" t="s">
        <v>79</v>
      </c>
      <c r="I413" s="141"/>
    </row>
    <row r="414" spans="1:9" s="14" customFormat="1" ht="27" customHeight="1" thickBot="1" x14ac:dyDescent="0.35">
      <c r="A414" s="141"/>
      <c r="B414" s="141"/>
      <c r="C414" s="142" t="str">
        <f t="shared" si="12"/>
        <v>zzz - zu ergänzen</v>
      </c>
      <c r="D414" s="143"/>
      <c r="E414" s="143"/>
      <c r="F414" s="144">
        <f t="shared" si="13"/>
        <v>0</v>
      </c>
      <c r="G414" s="145"/>
      <c r="H414" s="146" t="s">
        <v>79</v>
      </c>
      <c r="I414" s="141"/>
    </row>
    <row r="415" spans="1:9" s="14" customFormat="1" ht="27" customHeight="1" thickBot="1" x14ac:dyDescent="0.35">
      <c r="A415" s="141"/>
      <c r="B415" s="141"/>
      <c r="C415" s="142" t="str">
        <f t="shared" si="12"/>
        <v>zzz - zu ergänzen</v>
      </c>
      <c r="D415" s="143"/>
      <c r="E415" s="143"/>
      <c r="F415" s="144">
        <f t="shared" si="13"/>
        <v>0</v>
      </c>
      <c r="G415" s="145"/>
      <c r="H415" s="146" t="s">
        <v>79</v>
      </c>
      <c r="I415" s="141"/>
    </row>
    <row r="416" spans="1:9" s="14" customFormat="1" ht="27" customHeight="1" thickBot="1" x14ac:dyDescent="0.35">
      <c r="A416" s="141"/>
      <c r="B416" s="141"/>
      <c r="C416" s="142" t="str">
        <f t="shared" si="12"/>
        <v>zzz - zu ergänzen</v>
      </c>
      <c r="D416" s="143"/>
      <c r="E416" s="143"/>
      <c r="F416" s="144">
        <f t="shared" si="13"/>
        <v>0</v>
      </c>
      <c r="G416" s="145"/>
      <c r="H416" s="146" t="s">
        <v>79</v>
      </c>
      <c r="I416" s="141"/>
    </row>
    <row r="417" spans="1:9" s="14" customFormat="1" ht="27" customHeight="1" thickBot="1" x14ac:dyDescent="0.35">
      <c r="A417" s="141"/>
      <c r="B417" s="141"/>
      <c r="C417" s="142" t="str">
        <f t="shared" si="12"/>
        <v>zzz - zu ergänzen</v>
      </c>
      <c r="D417" s="143"/>
      <c r="E417" s="143"/>
      <c r="F417" s="144">
        <f t="shared" si="13"/>
        <v>0</v>
      </c>
      <c r="G417" s="145"/>
      <c r="H417" s="146" t="s">
        <v>79</v>
      </c>
      <c r="I417" s="141"/>
    </row>
    <row r="418" spans="1:9" s="14" customFormat="1" ht="27" customHeight="1" thickBot="1" x14ac:dyDescent="0.35">
      <c r="A418" s="141"/>
      <c r="B418" s="141"/>
      <c r="C418" s="142" t="str">
        <f t="shared" si="12"/>
        <v>zzz - zu ergänzen</v>
      </c>
      <c r="D418" s="143"/>
      <c r="E418" s="143"/>
      <c r="F418" s="144">
        <f t="shared" si="13"/>
        <v>0</v>
      </c>
      <c r="G418" s="145"/>
      <c r="H418" s="146" t="s">
        <v>79</v>
      </c>
      <c r="I418" s="141"/>
    </row>
    <row r="419" spans="1:9" s="14" customFormat="1" ht="27" customHeight="1" thickBot="1" x14ac:dyDescent="0.35">
      <c r="A419" s="141"/>
      <c r="B419" s="141"/>
      <c r="C419" s="142" t="str">
        <f t="shared" si="12"/>
        <v>zzz - zu ergänzen</v>
      </c>
      <c r="D419" s="143"/>
      <c r="E419" s="143"/>
      <c r="F419" s="144">
        <f t="shared" si="13"/>
        <v>0</v>
      </c>
      <c r="G419" s="145"/>
      <c r="H419" s="146" t="s">
        <v>79</v>
      </c>
      <c r="I419" s="141"/>
    </row>
    <row r="420" spans="1:9" s="14" customFormat="1" ht="27" customHeight="1" thickBot="1" x14ac:dyDescent="0.35">
      <c r="A420" s="141"/>
      <c r="B420" s="141"/>
      <c r="C420" s="142" t="str">
        <f t="shared" si="12"/>
        <v>zzz - zu ergänzen</v>
      </c>
      <c r="D420" s="143"/>
      <c r="E420" s="143"/>
      <c r="F420" s="144">
        <f t="shared" si="13"/>
        <v>0</v>
      </c>
      <c r="G420" s="145"/>
      <c r="H420" s="146" t="s">
        <v>79</v>
      </c>
      <c r="I420" s="141"/>
    </row>
    <row r="421" spans="1:9" s="14" customFormat="1" ht="27" customHeight="1" thickBot="1" x14ac:dyDescent="0.35">
      <c r="A421" s="141"/>
      <c r="B421" s="141"/>
      <c r="C421" s="142" t="str">
        <f t="shared" si="12"/>
        <v>zzz - zu ergänzen</v>
      </c>
      <c r="D421" s="143"/>
      <c r="E421" s="143"/>
      <c r="F421" s="144">
        <f t="shared" si="13"/>
        <v>0</v>
      </c>
      <c r="G421" s="145"/>
      <c r="H421" s="146" t="s">
        <v>79</v>
      </c>
      <c r="I421" s="141"/>
    </row>
    <row r="422" spans="1:9" s="14" customFormat="1" ht="27" customHeight="1" thickBot="1" x14ac:dyDescent="0.35">
      <c r="A422" s="141"/>
      <c r="B422" s="141"/>
      <c r="C422" s="142" t="str">
        <f t="shared" si="12"/>
        <v>zzz - zu ergänzen</v>
      </c>
      <c r="D422" s="143"/>
      <c r="E422" s="143"/>
      <c r="F422" s="144">
        <f t="shared" si="13"/>
        <v>0</v>
      </c>
      <c r="G422" s="145"/>
      <c r="H422" s="146" t="s">
        <v>79</v>
      </c>
      <c r="I422" s="141"/>
    </row>
    <row r="423" spans="1:9" s="14" customFormat="1" ht="27" customHeight="1" thickBot="1" x14ac:dyDescent="0.35">
      <c r="A423" s="141"/>
      <c r="B423" s="141"/>
      <c r="C423" s="142" t="str">
        <f t="shared" si="12"/>
        <v>zzz - zu ergänzen</v>
      </c>
      <c r="D423" s="143"/>
      <c r="E423" s="143"/>
      <c r="F423" s="144">
        <f t="shared" si="13"/>
        <v>0</v>
      </c>
      <c r="G423" s="145"/>
      <c r="H423" s="146" t="s">
        <v>79</v>
      </c>
      <c r="I423" s="141"/>
    </row>
    <row r="424" spans="1:9" s="14" customFormat="1" ht="27" customHeight="1" thickBot="1" x14ac:dyDescent="0.35">
      <c r="A424" s="141"/>
      <c r="B424" s="141"/>
      <c r="C424" s="142" t="str">
        <f t="shared" si="12"/>
        <v>zzz - zu ergänzen</v>
      </c>
      <c r="D424" s="143"/>
      <c r="E424" s="143"/>
      <c r="F424" s="144">
        <f t="shared" si="13"/>
        <v>0</v>
      </c>
      <c r="G424" s="145"/>
      <c r="H424" s="146" t="s">
        <v>79</v>
      </c>
      <c r="I424" s="141"/>
    </row>
    <row r="425" spans="1:9" s="14" customFormat="1" ht="27" customHeight="1" thickBot="1" x14ac:dyDescent="0.35">
      <c r="A425" s="141"/>
      <c r="B425" s="141"/>
      <c r="C425" s="142" t="str">
        <f t="shared" si="12"/>
        <v>zzz - zu ergänzen</v>
      </c>
      <c r="D425" s="143"/>
      <c r="E425" s="143"/>
      <c r="F425" s="144">
        <f t="shared" si="13"/>
        <v>0</v>
      </c>
      <c r="G425" s="145"/>
      <c r="H425" s="146" t="s">
        <v>79</v>
      </c>
      <c r="I425" s="141"/>
    </row>
    <row r="426" spans="1:9" s="14" customFormat="1" ht="27" customHeight="1" thickBot="1" x14ac:dyDescent="0.35">
      <c r="A426" s="141"/>
      <c r="B426" s="141"/>
      <c r="C426" s="142" t="str">
        <f t="shared" si="12"/>
        <v>zzz - zu ergänzen</v>
      </c>
      <c r="D426" s="143"/>
      <c r="E426" s="143"/>
      <c r="F426" s="144">
        <f t="shared" si="13"/>
        <v>0</v>
      </c>
      <c r="G426" s="145"/>
      <c r="H426" s="146" t="s">
        <v>79</v>
      </c>
      <c r="I426" s="141"/>
    </row>
    <row r="427" spans="1:9" s="14" customFormat="1" ht="27" customHeight="1" thickBot="1" x14ac:dyDescent="0.35">
      <c r="A427" s="141"/>
      <c r="B427" s="141"/>
      <c r="C427" s="142" t="str">
        <f t="shared" si="12"/>
        <v>zzz - zu ergänzen</v>
      </c>
      <c r="D427" s="143"/>
      <c r="E427" s="143"/>
      <c r="F427" s="144">
        <f t="shared" si="13"/>
        <v>0</v>
      </c>
      <c r="G427" s="145"/>
      <c r="H427" s="146" t="s">
        <v>79</v>
      </c>
      <c r="I427" s="141"/>
    </row>
    <row r="428" spans="1:9" s="14" customFormat="1" ht="27" customHeight="1" thickBot="1" x14ac:dyDescent="0.35">
      <c r="A428" s="141"/>
      <c r="B428" s="141"/>
      <c r="C428" s="142" t="str">
        <f t="shared" si="12"/>
        <v>zzz - zu ergänzen</v>
      </c>
      <c r="D428" s="143"/>
      <c r="E428" s="143"/>
      <c r="F428" s="144">
        <f t="shared" si="13"/>
        <v>0</v>
      </c>
      <c r="G428" s="145"/>
      <c r="H428" s="146" t="s">
        <v>79</v>
      </c>
      <c r="I428" s="141"/>
    </row>
    <row r="429" spans="1:9" s="14" customFormat="1" ht="27" customHeight="1" thickBot="1" x14ac:dyDescent="0.35">
      <c r="A429" s="141"/>
      <c r="B429" s="141"/>
      <c r="C429" s="142" t="str">
        <f t="shared" si="12"/>
        <v>zzz - zu ergänzen</v>
      </c>
      <c r="D429" s="143"/>
      <c r="E429" s="143"/>
      <c r="F429" s="144">
        <f t="shared" si="13"/>
        <v>0</v>
      </c>
      <c r="G429" s="145"/>
      <c r="H429" s="146" t="s">
        <v>79</v>
      </c>
      <c r="I429" s="141"/>
    </row>
    <row r="430" spans="1:9" s="14" customFormat="1" ht="27" customHeight="1" thickBot="1" x14ac:dyDescent="0.35">
      <c r="A430" s="141"/>
      <c r="B430" s="141"/>
      <c r="C430" s="142" t="str">
        <f t="shared" si="12"/>
        <v>zzz - zu ergänzen</v>
      </c>
      <c r="D430" s="143"/>
      <c r="E430" s="143"/>
      <c r="F430" s="144">
        <f t="shared" si="13"/>
        <v>0</v>
      </c>
      <c r="G430" s="145"/>
      <c r="H430" s="146" t="s">
        <v>79</v>
      </c>
      <c r="I430" s="141"/>
    </row>
    <row r="431" spans="1:9" s="14" customFormat="1" ht="27" customHeight="1" thickBot="1" x14ac:dyDescent="0.35">
      <c r="A431" s="141"/>
      <c r="B431" s="141"/>
      <c r="C431" s="142" t="str">
        <f t="shared" si="12"/>
        <v>zzz - zu ergänzen</v>
      </c>
      <c r="D431" s="143"/>
      <c r="E431" s="143"/>
      <c r="F431" s="144">
        <f t="shared" si="13"/>
        <v>0</v>
      </c>
      <c r="G431" s="145"/>
      <c r="H431" s="146" t="s">
        <v>79</v>
      </c>
      <c r="I431" s="141"/>
    </row>
    <row r="432" spans="1:9" s="14" customFormat="1" ht="27" customHeight="1" thickBot="1" x14ac:dyDescent="0.35">
      <c r="A432" s="141"/>
      <c r="B432" s="141"/>
      <c r="C432" s="142" t="str">
        <f t="shared" si="12"/>
        <v>zzz - zu ergänzen</v>
      </c>
      <c r="D432" s="143"/>
      <c r="E432" s="143"/>
      <c r="F432" s="144">
        <f t="shared" si="13"/>
        <v>0</v>
      </c>
      <c r="G432" s="145"/>
      <c r="H432" s="146" t="s">
        <v>79</v>
      </c>
      <c r="I432" s="141"/>
    </row>
    <row r="433" spans="1:9" s="14" customFormat="1" ht="27" customHeight="1" thickBot="1" x14ac:dyDescent="0.35">
      <c r="A433" s="141"/>
      <c r="B433" s="141"/>
      <c r="C433" s="142" t="str">
        <f t="shared" si="12"/>
        <v>zzz - zu ergänzen</v>
      </c>
      <c r="D433" s="143"/>
      <c r="E433" s="143"/>
      <c r="F433" s="144">
        <f t="shared" si="13"/>
        <v>0</v>
      </c>
      <c r="G433" s="145"/>
      <c r="H433" s="146" t="s">
        <v>79</v>
      </c>
      <c r="I433" s="141"/>
    </row>
    <row r="434" spans="1:9" s="14" customFormat="1" ht="27" customHeight="1" thickBot="1" x14ac:dyDescent="0.35">
      <c r="A434" s="141"/>
      <c r="B434" s="141"/>
      <c r="C434" s="142" t="str">
        <f t="shared" si="12"/>
        <v>zzz - zu ergänzen</v>
      </c>
      <c r="D434" s="143"/>
      <c r="E434" s="143"/>
      <c r="F434" s="144">
        <f t="shared" si="13"/>
        <v>0</v>
      </c>
      <c r="G434" s="145"/>
      <c r="H434" s="146" t="s">
        <v>79</v>
      </c>
      <c r="I434" s="141"/>
    </row>
    <row r="435" spans="1:9" s="14" customFormat="1" ht="27" customHeight="1" thickBot="1" x14ac:dyDescent="0.35">
      <c r="A435" s="141"/>
      <c r="B435" s="141"/>
      <c r="C435" s="142" t="str">
        <f t="shared" si="12"/>
        <v>zzz - zu ergänzen</v>
      </c>
      <c r="D435" s="143"/>
      <c r="E435" s="143"/>
      <c r="F435" s="144">
        <f t="shared" si="13"/>
        <v>0</v>
      </c>
      <c r="G435" s="145"/>
      <c r="H435" s="146" t="s">
        <v>79</v>
      </c>
      <c r="I435" s="141"/>
    </row>
    <row r="436" spans="1:9" s="14" customFormat="1" ht="27" customHeight="1" thickBot="1" x14ac:dyDescent="0.35">
      <c r="A436" s="141"/>
      <c r="B436" s="141"/>
      <c r="C436" s="142" t="str">
        <f t="shared" si="12"/>
        <v>zzz - zu ergänzen</v>
      </c>
      <c r="D436" s="143"/>
      <c r="E436" s="143"/>
      <c r="F436" s="144">
        <f t="shared" si="13"/>
        <v>0</v>
      </c>
      <c r="G436" s="145"/>
      <c r="H436" s="146" t="s">
        <v>79</v>
      </c>
      <c r="I436" s="141"/>
    </row>
    <row r="437" spans="1:9" s="14" customFormat="1" ht="27" customHeight="1" thickBot="1" x14ac:dyDescent="0.35">
      <c r="A437" s="141"/>
      <c r="B437" s="141"/>
      <c r="C437" s="142" t="str">
        <f t="shared" si="12"/>
        <v>zzz - zu ergänzen</v>
      </c>
      <c r="D437" s="143"/>
      <c r="E437" s="143"/>
      <c r="F437" s="144">
        <f t="shared" si="13"/>
        <v>0</v>
      </c>
      <c r="G437" s="145"/>
      <c r="H437" s="146" t="s">
        <v>79</v>
      </c>
      <c r="I437" s="141"/>
    </row>
    <row r="438" spans="1:9" s="14" customFormat="1" ht="27" customHeight="1" thickBot="1" x14ac:dyDescent="0.35">
      <c r="A438" s="141"/>
      <c r="B438" s="141"/>
      <c r="C438" s="142" t="str">
        <f t="shared" si="12"/>
        <v>zzz - zu ergänzen</v>
      </c>
      <c r="D438" s="143"/>
      <c r="E438" s="143"/>
      <c r="F438" s="144">
        <f t="shared" si="13"/>
        <v>0</v>
      </c>
      <c r="G438" s="145"/>
      <c r="H438" s="146" t="s">
        <v>79</v>
      </c>
      <c r="I438" s="141"/>
    </row>
    <row r="439" spans="1:9" s="14" customFormat="1" ht="27" customHeight="1" thickBot="1" x14ac:dyDescent="0.35">
      <c r="A439" s="141"/>
      <c r="B439" s="141"/>
      <c r="C439" s="142" t="str">
        <f t="shared" si="12"/>
        <v>zzz - zu ergänzen</v>
      </c>
      <c r="D439" s="143"/>
      <c r="E439" s="143"/>
      <c r="F439" s="144">
        <f t="shared" si="13"/>
        <v>0</v>
      </c>
      <c r="G439" s="145"/>
      <c r="H439" s="146" t="s">
        <v>79</v>
      </c>
      <c r="I439" s="141"/>
    </row>
    <row r="440" spans="1:9" s="14" customFormat="1" ht="27" customHeight="1" thickBot="1" x14ac:dyDescent="0.35">
      <c r="A440" s="141"/>
      <c r="B440" s="141"/>
      <c r="C440" s="142" t="str">
        <f t="shared" si="12"/>
        <v>zzz - zu ergänzen</v>
      </c>
      <c r="D440" s="143"/>
      <c r="E440" s="143"/>
      <c r="F440" s="144">
        <f t="shared" si="13"/>
        <v>0</v>
      </c>
      <c r="G440" s="145"/>
      <c r="H440" s="146" t="s">
        <v>79</v>
      </c>
      <c r="I440" s="141"/>
    </row>
    <row r="441" spans="1:9" s="14" customFormat="1" ht="27" customHeight="1" thickBot="1" x14ac:dyDescent="0.35">
      <c r="A441" s="141"/>
      <c r="B441" s="141"/>
      <c r="C441" s="142" t="str">
        <f t="shared" si="12"/>
        <v>zzz - zu ergänzen</v>
      </c>
      <c r="D441" s="143"/>
      <c r="E441" s="143"/>
      <c r="F441" s="144">
        <f t="shared" si="13"/>
        <v>0</v>
      </c>
      <c r="G441" s="145"/>
      <c r="H441" s="146" t="s">
        <v>79</v>
      </c>
      <c r="I441" s="141"/>
    </row>
    <row r="442" spans="1:9" s="14" customFormat="1" ht="27" customHeight="1" thickBot="1" x14ac:dyDescent="0.35">
      <c r="A442" s="141"/>
      <c r="B442" s="141"/>
      <c r="C442" s="142" t="str">
        <f t="shared" si="12"/>
        <v>zzz - zu ergänzen</v>
      </c>
      <c r="D442" s="143"/>
      <c r="E442" s="143"/>
      <c r="F442" s="144">
        <f t="shared" si="13"/>
        <v>0</v>
      </c>
      <c r="G442" s="145"/>
      <c r="H442" s="146" t="s">
        <v>79</v>
      </c>
      <c r="I442" s="141"/>
    </row>
    <row r="443" spans="1:9" s="14" customFormat="1" ht="27" customHeight="1" thickBot="1" x14ac:dyDescent="0.35">
      <c r="A443" s="141"/>
      <c r="B443" s="141"/>
      <c r="C443" s="142" t="str">
        <f t="shared" si="12"/>
        <v>zzz - zu ergänzen</v>
      </c>
      <c r="D443" s="143"/>
      <c r="E443" s="143"/>
      <c r="F443" s="144">
        <f t="shared" si="13"/>
        <v>0</v>
      </c>
      <c r="G443" s="145"/>
      <c r="H443" s="146" t="s">
        <v>79</v>
      </c>
      <c r="I443" s="141"/>
    </row>
    <row r="444" spans="1:9" s="14" customFormat="1" ht="27" customHeight="1" thickBot="1" x14ac:dyDescent="0.35">
      <c r="A444" s="141"/>
      <c r="B444" s="141"/>
      <c r="C444" s="142" t="str">
        <f t="shared" si="12"/>
        <v>zzz - zu ergänzen</v>
      </c>
      <c r="D444" s="143"/>
      <c r="E444" s="143"/>
      <c r="F444" s="144">
        <f t="shared" si="13"/>
        <v>0</v>
      </c>
      <c r="G444" s="145"/>
      <c r="H444" s="146" t="s">
        <v>79</v>
      </c>
      <c r="I444" s="141"/>
    </row>
    <row r="445" spans="1:9" s="14" customFormat="1" ht="27" customHeight="1" thickBot="1" x14ac:dyDescent="0.35">
      <c r="A445" s="141"/>
      <c r="B445" s="141"/>
      <c r="C445" s="142" t="str">
        <f t="shared" si="12"/>
        <v>zzz - zu ergänzen</v>
      </c>
      <c r="D445" s="143"/>
      <c r="E445" s="143"/>
      <c r="F445" s="144">
        <f t="shared" si="13"/>
        <v>0</v>
      </c>
      <c r="G445" s="145"/>
      <c r="H445" s="146" t="s">
        <v>79</v>
      </c>
      <c r="I445" s="141"/>
    </row>
    <row r="446" spans="1:9" s="14" customFormat="1" ht="27" customHeight="1" thickBot="1" x14ac:dyDescent="0.35">
      <c r="A446" s="141"/>
      <c r="B446" s="141"/>
      <c r="C446" s="142" t="str">
        <f t="shared" si="12"/>
        <v>zzz - zu ergänzen</v>
      </c>
      <c r="D446" s="143"/>
      <c r="E446" s="143"/>
      <c r="F446" s="144">
        <f t="shared" si="13"/>
        <v>0</v>
      </c>
      <c r="G446" s="145"/>
      <c r="H446" s="146" t="s">
        <v>79</v>
      </c>
      <c r="I446" s="141"/>
    </row>
    <row r="447" spans="1:9" s="14" customFormat="1" ht="27" customHeight="1" thickBot="1" x14ac:dyDescent="0.35">
      <c r="A447" s="141"/>
      <c r="B447" s="141"/>
      <c r="C447" s="142" t="str">
        <f t="shared" si="12"/>
        <v>zzz - zu ergänzen</v>
      </c>
      <c r="D447" s="143"/>
      <c r="E447" s="143"/>
      <c r="F447" s="144">
        <f t="shared" si="13"/>
        <v>0</v>
      </c>
      <c r="G447" s="145"/>
      <c r="H447" s="146" t="s">
        <v>79</v>
      </c>
      <c r="I447" s="141"/>
    </row>
    <row r="448" spans="1:9" s="14" customFormat="1" ht="27" customHeight="1" thickBot="1" x14ac:dyDescent="0.35">
      <c r="A448" s="141"/>
      <c r="B448" s="141"/>
      <c r="C448" s="142" t="str">
        <f t="shared" si="12"/>
        <v>zzz - zu ergänzen</v>
      </c>
      <c r="D448" s="143"/>
      <c r="E448" s="143"/>
      <c r="F448" s="144">
        <f t="shared" si="13"/>
        <v>0</v>
      </c>
      <c r="G448" s="145"/>
      <c r="H448" s="146" t="s">
        <v>79</v>
      </c>
      <c r="I448" s="141"/>
    </row>
    <row r="449" spans="1:9" s="14" customFormat="1" ht="27" customHeight="1" thickBot="1" x14ac:dyDescent="0.35">
      <c r="A449" s="141"/>
      <c r="B449" s="141"/>
      <c r="C449" s="142" t="str">
        <f t="shared" si="12"/>
        <v>zzz - zu ergänzen</v>
      </c>
      <c r="D449" s="143"/>
      <c r="E449" s="143"/>
      <c r="F449" s="144">
        <f t="shared" si="13"/>
        <v>0</v>
      </c>
      <c r="G449" s="145"/>
      <c r="H449" s="146" t="s">
        <v>79</v>
      </c>
      <c r="I449" s="141"/>
    </row>
    <row r="450" spans="1:9" s="14" customFormat="1" ht="27" customHeight="1" thickBot="1" x14ac:dyDescent="0.35">
      <c r="A450" s="141"/>
      <c r="B450" s="141"/>
      <c r="C450" s="142" t="str">
        <f t="shared" si="12"/>
        <v>zzz - zu ergänzen</v>
      </c>
      <c r="D450" s="143"/>
      <c r="E450" s="143"/>
      <c r="F450" s="144">
        <f t="shared" si="13"/>
        <v>0</v>
      </c>
      <c r="G450" s="145"/>
      <c r="H450" s="146" t="s">
        <v>79</v>
      </c>
      <c r="I450" s="141"/>
    </row>
    <row r="451" spans="1:9" s="14" customFormat="1" ht="27" customHeight="1" thickBot="1" x14ac:dyDescent="0.35">
      <c r="A451" s="141"/>
      <c r="B451" s="141"/>
      <c r="C451" s="142" t="str">
        <f t="shared" si="12"/>
        <v>zzz - zu ergänzen</v>
      </c>
      <c r="D451" s="143"/>
      <c r="E451" s="143"/>
      <c r="F451" s="144">
        <f t="shared" si="13"/>
        <v>0</v>
      </c>
      <c r="G451" s="145"/>
      <c r="H451" s="146" t="s">
        <v>79</v>
      </c>
      <c r="I451" s="141"/>
    </row>
    <row r="452" spans="1:9" s="14" customFormat="1" ht="27" customHeight="1" thickBot="1" x14ac:dyDescent="0.35">
      <c r="A452" s="141"/>
      <c r="B452" s="141"/>
      <c r="C452" s="142" t="str">
        <f t="shared" ref="C452:C500" si="14">IF(AND(A452="",B452=""),"zzz - zu ergänzen",IF(A452&lt;&gt;"",A452,B452))</f>
        <v>zzz - zu ergänzen</v>
      </c>
      <c r="D452" s="143"/>
      <c r="E452" s="143"/>
      <c r="F452" s="144">
        <f t="shared" ref="F452:F500" si="15">IF(D452&lt;&gt;"",D452,E452)</f>
        <v>0</v>
      </c>
      <c r="G452" s="145"/>
      <c r="H452" s="146" t="s">
        <v>79</v>
      </c>
      <c r="I452" s="141"/>
    </row>
    <row r="453" spans="1:9" s="14" customFormat="1" ht="27" customHeight="1" thickBot="1" x14ac:dyDescent="0.35">
      <c r="A453" s="141"/>
      <c r="B453" s="141"/>
      <c r="C453" s="142" t="str">
        <f t="shared" si="14"/>
        <v>zzz - zu ergänzen</v>
      </c>
      <c r="D453" s="143"/>
      <c r="E453" s="143"/>
      <c r="F453" s="144">
        <f t="shared" si="15"/>
        <v>0</v>
      </c>
      <c r="G453" s="145"/>
      <c r="H453" s="146" t="s">
        <v>79</v>
      </c>
      <c r="I453" s="141"/>
    </row>
    <row r="454" spans="1:9" s="14" customFormat="1" ht="27" customHeight="1" thickBot="1" x14ac:dyDescent="0.35">
      <c r="A454" s="141"/>
      <c r="B454" s="141"/>
      <c r="C454" s="142" t="str">
        <f t="shared" si="14"/>
        <v>zzz - zu ergänzen</v>
      </c>
      <c r="D454" s="143"/>
      <c r="E454" s="143"/>
      <c r="F454" s="144">
        <f t="shared" si="15"/>
        <v>0</v>
      </c>
      <c r="G454" s="145"/>
      <c r="H454" s="146" t="s">
        <v>79</v>
      </c>
      <c r="I454" s="141"/>
    </row>
    <row r="455" spans="1:9" s="14" customFormat="1" ht="27" customHeight="1" thickBot="1" x14ac:dyDescent="0.35">
      <c r="A455" s="141"/>
      <c r="B455" s="141"/>
      <c r="C455" s="142" t="str">
        <f t="shared" si="14"/>
        <v>zzz - zu ergänzen</v>
      </c>
      <c r="D455" s="143"/>
      <c r="E455" s="143"/>
      <c r="F455" s="144">
        <f t="shared" si="15"/>
        <v>0</v>
      </c>
      <c r="G455" s="145"/>
      <c r="H455" s="146" t="s">
        <v>79</v>
      </c>
      <c r="I455" s="141"/>
    </row>
    <row r="456" spans="1:9" s="14" customFormat="1" ht="27" customHeight="1" thickBot="1" x14ac:dyDescent="0.35">
      <c r="A456" s="141"/>
      <c r="B456" s="141"/>
      <c r="C456" s="142" t="str">
        <f t="shared" si="14"/>
        <v>zzz - zu ergänzen</v>
      </c>
      <c r="D456" s="143"/>
      <c r="E456" s="143"/>
      <c r="F456" s="144">
        <f t="shared" si="15"/>
        <v>0</v>
      </c>
      <c r="G456" s="145"/>
      <c r="H456" s="146" t="s">
        <v>79</v>
      </c>
      <c r="I456" s="141"/>
    </row>
    <row r="457" spans="1:9" s="14" customFormat="1" ht="27" customHeight="1" thickBot="1" x14ac:dyDescent="0.35">
      <c r="A457" s="141"/>
      <c r="B457" s="141"/>
      <c r="C457" s="142" t="str">
        <f t="shared" si="14"/>
        <v>zzz - zu ergänzen</v>
      </c>
      <c r="D457" s="143"/>
      <c r="E457" s="143"/>
      <c r="F457" s="144">
        <f t="shared" si="15"/>
        <v>0</v>
      </c>
      <c r="G457" s="145"/>
      <c r="H457" s="146" t="s">
        <v>79</v>
      </c>
      <c r="I457" s="141"/>
    </row>
    <row r="458" spans="1:9" s="14" customFormat="1" ht="27" customHeight="1" thickBot="1" x14ac:dyDescent="0.35">
      <c r="A458" s="141"/>
      <c r="B458" s="141"/>
      <c r="C458" s="142" t="str">
        <f t="shared" si="14"/>
        <v>zzz - zu ergänzen</v>
      </c>
      <c r="D458" s="143"/>
      <c r="E458" s="143"/>
      <c r="F458" s="144">
        <f t="shared" si="15"/>
        <v>0</v>
      </c>
      <c r="G458" s="145"/>
      <c r="H458" s="146" t="s">
        <v>79</v>
      </c>
      <c r="I458" s="141"/>
    </row>
    <row r="459" spans="1:9" s="14" customFormat="1" ht="27" customHeight="1" thickBot="1" x14ac:dyDescent="0.35">
      <c r="A459" s="141"/>
      <c r="B459" s="141"/>
      <c r="C459" s="142" t="str">
        <f t="shared" si="14"/>
        <v>zzz - zu ergänzen</v>
      </c>
      <c r="D459" s="143"/>
      <c r="E459" s="143"/>
      <c r="F459" s="144">
        <f t="shared" si="15"/>
        <v>0</v>
      </c>
      <c r="G459" s="145"/>
      <c r="H459" s="146" t="s">
        <v>79</v>
      </c>
      <c r="I459" s="141"/>
    </row>
    <row r="460" spans="1:9" s="14" customFormat="1" ht="27" customHeight="1" thickBot="1" x14ac:dyDescent="0.35">
      <c r="A460" s="141"/>
      <c r="B460" s="141"/>
      <c r="C460" s="142" t="str">
        <f t="shared" si="14"/>
        <v>zzz - zu ergänzen</v>
      </c>
      <c r="D460" s="143"/>
      <c r="E460" s="143"/>
      <c r="F460" s="144">
        <f t="shared" si="15"/>
        <v>0</v>
      </c>
      <c r="G460" s="145"/>
      <c r="H460" s="146" t="s">
        <v>79</v>
      </c>
      <c r="I460" s="141"/>
    </row>
    <row r="461" spans="1:9" s="14" customFormat="1" ht="27" customHeight="1" thickBot="1" x14ac:dyDescent="0.35">
      <c r="A461" s="141"/>
      <c r="B461" s="141"/>
      <c r="C461" s="142" t="str">
        <f t="shared" si="14"/>
        <v>zzz - zu ergänzen</v>
      </c>
      <c r="D461" s="143"/>
      <c r="E461" s="143"/>
      <c r="F461" s="144">
        <f t="shared" si="15"/>
        <v>0</v>
      </c>
      <c r="G461" s="145"/>
      <c r="H461" s="146" t="s">
        <v>79</v>
      </c>
      <c r="I461" s="141"/>
    </row>
    <row r="462" spans="1:9" s="14" customFormat="1" ht="27" customHeight="1" thickBot="1" x14ac:dyDescent="0.35">
      <c r="A462" s="141"/>
      <c r="B462" s="141"/>
      <c r="C462" s="142" t="str">
        <f t="shared" si="14"/>
        <v>zzz - zu ergänzen</v>
      </c>
      <c r="D462" s="143"/>
      <c r="E462" s="143"/>
      <c r="F462" s="144">
        <f t="shared" si="15"/>
        <v>0</v>
      </c>
      <c r="G462" s="145"/>
      <c r="H462" s="146" t="s">
        <v>79</v>
      </c>
      <c r="I462" s="141"/>
    </row>
    <row r="463" spans="1:9" s="14" customFormat="1" ht="27" customHeight="1" thickBot="1" x14ac:dyDescent="0.35">
      <c r="A463" s="141"/>
      <c r="B463" s="141"/>
      <c r="C463" s="142" t="str">
        <f t="shared" si="14"/>
        <v>zzz - zu ergänzen</v>
      </c>
      <c r="D463" s="143"/>
      <c r="E463" s="143"/>
      <c r="F463" s="144">
        <f t="shared" si="15"/>
        <v>0</v>
      </c>
      <c r="G463" s="145"/>
      <c r="H463" s="146" t="s">
        <v>79</v>
      </c>
      <c r="I463" s="141"/>
    </row>
    <row r="464" spans="1:9" s="14" customFormat="1" ht="27" customHeight="1" thickBot="1" x14ac:dyDescent="0.35">
      <c r="A464" s="141"/>
      <c r="B464" s="141"/>
      <c r="C464" s="142" t="str">
        <f t="shared" si="14"/>
        <v>zzz - zu ergänzen</v>
      </c>
      <c r="D464" s="143"/>
      <c r="E464" s="143"/>
      <c r="F464" s="144">
        <f t="shared" si="15"/>
        <v>0</v>
      </c>
      <c r="G464" s="145"/>
      <c r="H464" s="146" t="s">
        <v>79</v>
      </c>
      <c r="I464" s="141"/>
    </row>
    <row r="465" spans="1:9" s="14" customFormat="1" ht="27" customHeight="1" thickBot="1" x14ac:dyDescent="0.35">
      <c r="A465" s="141"/>
      <c r="B465" s="141"/>
      <c r="C465" s="142" t="str">
        <f t="shared" si="14"/>
        <v>zzz - zu ergänzen</v>
      </c>
      <c r="D465" s="143"/>
      <c r="E465" s="143"/>
      <c r="F465" s="144">
        <f t="shared" si="15"/>
        <v>0</v>
      </c>
      <c r="G465" s="145"/>
      <c r="H465" s="146" t="s">
        <v>79</v>
      </c>
      <c r="I465" s="141"/>
    </row>
    <row r="466" spans="1:9" s="14" customFormat="1" ht="27" customHeight="1" thickBot="1" x14ac:dyDescent="0.35">
      <c r="A466" s="141"/>
      <c r="B466" s="141"/>
      <c r="C466" s="142" t="str">
        <f t="shared" si="14"/>
        <v>zzz - zu ergänzen</v>
      </c>
      <c r="D466" s="143"/>
      <c r="E466" s="143"/>
      <c r="F466" s="144">
        <f t="shared" si="15"/>
        <v>0</v>
      </c>
      <c r="G466" s="145"/>
      <c r="H466" s="146" t="s">
        <v>79</v>
      </c>
      <c r="I466" s="141"/>
    </row>
    <row r="467" spans="1:9" s="14" customFormat="1" ht="27" customHeight="1" thickBot="1" x14ac:dyDescent="0.35">
      <c r="A467" s="141"/>
      <c r="B467" s="141"/>
      <c r="C467" s="142" t="str">
        <f t="shared" si="14"/>
        <v>zzz - zu ergänzen</v>
      </c>
      <c r="D467" s="143"/>
      <c r="E467" s="143"/>
      <c r="F467" s="144">
        <f t="shared" si="15"/>
        <v>0</v>
      </c>
      <c r="G467" s="145"/>
      <c r="H467" s="146" t="s">
        <v>79</v>
      </c>
      <c r="I467" s="141"/>
    </row>
    <row r="468" spans="1:9" s="14" customFormat="1" ht="27" customHeight="1" thickBot="1" x14ac:dyDescent="0.35">
      <c r="A468" s="141"/>
      <c r="B468" s="141"/>
      <c r="C468" s="142" t="str">
        <f t="shared" si="14"/>
        <v>zzz - zu ergänzen</v>
      </c>
      <c r="D468" s="143"/>
      <c r="E468" s="143"/>
      <c r="F468" s="144">
        <f t="shared" si="15"/>
        <v>0</v>
      </c>
      <c r="G468" s="145"/>
      <c r="H468" s="146" t="s">
        <v>79</v>
      </c>
      <c r="I468" s="141"/>
    </row>
    <row r="469" spans="1:9" s="14" customFormat="1" ht="27" customHeight="1" thickBot="1" x14ac:dyDescent="0.35">
      <c r="A469" s="141"/>
      <c r="B469" s="141"/>
      <c r="C469" s="142" t="str">
        <f t="shared" si="14"/>
        <v>zzz - zu ergänzen</v>
      </c>
      <c r="D469" s="143"/>
      <c r="E469" s="143"/>
      <c r="F469" s="144">
        <f t="shared" si="15"/>
        <v>0</v>
      </c>
      <c r="G469" s="145"/>
      <c r="H469" s="146" t="s">
        <v>79</v>
      </c>
      <c r="I469" s="141"/>
    </row>
    <row r="470" spans="1:9" s="14" customFormat="1" ht="27" customHeight="1" thickBot="1" x14ac:dyDescent="0.35">
      <c r="A470" s="141"/>
      <c r="B470" s="141"/>
      <c r="C470" s="142" t="str">
        <f t="shared" si="14"/>
        <v>zzz - zu ergänzen</v>
      </c>
      <c r="D470" s="143"/>
      <c r="E470" s="143"/>
      <c r="F470" s="144">
        <f t="shared" si="15"/>
        <v>0</v>
      </c>
      <c r="G470" s="145"/>
      <c r="H470" s="146" t="s">
        <v>79</v>
      </c>
      <c r="I470" s="141"/>
    </row>
    <row r="471" spans="1:9" s="14" customFormat="1" ht="27" customHeight="1" thickBot="1" x14ac:dyDescent="0.35">
      <c r="A471" s="141"/>
      <c r="B471" s="141"/>
      <c r="C471" s="142" t="str">
        <f t="shared" si="14"/>
        <v>zzz - zu ergänzen</v>
      </c>
      <c r="D471" s="143"/>
      <c r="E471" s="143"/>
      <c r="F471" s="144">
        <f t="shared" si="15"/>
        <v>0</v>
      </c>
      <c r="G471" s="145"/>
      <c r="H471" s="146" t="s">
        <v>79</v>
      </c>
      <c r="I471" s="141"/>
    </row>
    <row r="472" spans="1:9" s="14" customFormat="1" ht="27" customHeight="1" thickBot="1" x14ac:dyDescent="0.35">
      <c r="A472" s="141"/>
      <c r="B472" s="141"/>
      <c r="C472" s="142" t="str">
        <f t="shared" si="14"/>
        <v>zzz - zu ergänzen</v>
      </c>
      <c r="D472" s="143"/>
      <c r="E472" s="143"/>
      <c r="F472" s="144">
        <f t="shared" si="15"/>
        <v>0</v>
      </c>
      <c r="G472" s="145"/>
      <c r="H472" s="146" t="s">
        <v>79</v>
      </c>
      <c r="I472" s="141"/>
    </row>
    <row r="473" spans="1:9" s="14" customFormat="1" ht="27" customHeight="1" thickBot="1" x14ac:dyDescent="0.35">
      <c r="A473" s="141"/>
      <c r="B473" s="141"/>
      <c r="C473" s="142" t="str">
        <f t="shared" si="14"/>
        <v>zzz - zu ergänzen</v>
      </c>
      <c r="D473" s="143"/>
      <c r="E473" s="143"/>
      <c r="F473" s="144">
        <f t="shared" si="15"/>
        <v>0</v>
      </c>
      <c r="G473" s="145"/>
      <c r="H473" s="146" t="s">
        <v>79</v>
      </c>
      <c r="I473" s="141"/>
    </row>
    <row r="474" spans="1:9" s="14" customFormat="1" ht="27" customHeight="1" thickBot="1" x14ac:dyDescent="0.35">
      <c r="A474" s="141"/>
      <c r="B474" s="141"/>
      <c r="C474" s="142" t="str">
        <f t="shared" si="14"/>
        <v>zzz - zu ergänzen</v>
      </c>
      <c r="D474" s="143"/>
      <c r="E474" s="143"/>
      <c r="F474" s="144">
        <f t="shared" si="15"/>
        <v>0</v>
      </c>
      <c r="G474" s="145"/>
      <c r="H474" s="146" t="s">
        <v>79</v>
      </c>
      <c r="I474" s="141"/>
    </row>
    <row r="475" spans="1:9" s="14" customFormat="1" ht="27" customHeight="1" thickBot="1" x14ac:dyDescent="0.35">
      <c r="A475" s="141"/>
      <c r="B475" s="141"/>
      <c r="C475" s="142" t="str">
        <f t="shared" si="14"/>
        <v>zzz - zu ergänzen</v>
      </c>
      <c r="D475" s="143"/>
      <c r="E475" s="143"/>
      <c r="F475" s="144">
        <f t="shared" si="15"/>
        <v>0</v>
      </c>
      <c r="G475" s="145"/>
      <c r="H475" s="146" t="s">
        <v>79</v>
      </c>
      <c r="I475" s="141"/>
    </row>
    <row r="476" spans="1:9" s="14" customFormat="1" ht="27" customHeight="1" thickBot="1" x14ac:dyDescent="0.35">
      <c r="A476" s="141"/>
      <c r="B476" s="141"/>
      <c r="C476" s="142" t="str">
        <f t="shared" si="14"/>
        <v>zzz - zu ergänzen</v>
      </c>
      <c r="D476" s="143"/>
      <c r="E476" s="143"/>
      <c r="F476" s="144">
        <f t="shared" si="15"/>
        <v>0</v>
      </c>
      <c r="G476" s="145"/>
      <c r="H476" s="146" t="s">
        <v>79</v>
      </c>
      <c r="I476" s="141"/>
    </row>
    <row r="477" spans="1:9" s="14" customFormat="1" ht="27" customHeight="1" thickBot="1" x14ac:dyDescent="0.35">
      <c r="A477" s="141"/>
      <c r="B477" s="141"/>
      <c r="C477" s="142" t="str">
        <f t="shared" si="14"/>
        <v>zzz - zu ergänzen</v>
      </c>
      <c r="D477" s="143"/>
      <c r="E477" s="143"/>
      <c r="F477" s="144">
        <f t="shared" si="15"/>
        <v>0</v>
      </c>
      <c r="G477" s="145"/>
      <c r="H477" s="146" t="s">
        <v>79</v>
      </c>
      <c r="I477" s="141"/>
    </row>
    <row r="478" spans="1:9" s="14" customFormat="1" ht="27" customHeight="1" thickBot="1" x14ac:dyDescent="0.35">
      <c r="A478" s="141"/>
      <c r="B478" s="141"/>
      <c r="C478" s="142" t="str">
        <f t="shared" si="14"/>
        <v>zzz - zu ergänzen</v>
      </c>
      <c r="D478" s="143"/>
      <c r="E478" s="143"/>
      <c r="F478" s="144">
        <f t="shared" si="15"/>
        <v>0</v>
      </c>
      <c r="G478" s="145"/>
      <c r="H478" s="146" t="s">
        <v>79</v>
      </c>
      <c r="I478" s="141"/>
    </row>
    <row r="479" spans="1:9" s="14" customFormat="1" ht="27" customHeight="1" thickBot="1" x14ac:dyDescent="0.35">
      <c r="A479" s="141"/>
      <c r="B479" s="141"/>
      <c r="C479" s="142" t="str">
        <f t="shared" si="14"/>
        <v>zzz - zu ergänzen</v>
      </c>
      <c r="D479" s="143"/>
      <c r="E479" s="143"/>
      <c r="F479" s="144">
        <f t="shared" si="15"/>
        <v>0</v>
      </c>
      <c r="G479" s="145"/>
      <c r="H479" s="146" t="s">
        <v>79</v>
      </c>
      <c r="I479" s="141"/>
    </row>
    <row r="480" spans="1:9" s="14" customFormat="1" ht="27" customHeight="1" thickBot="1" x14ac:dyDescent="0.35">
      <c r="A480" s="141"/>
      <c r="B480" s="141"/>
      <c r="C480" s="142" t="str">
        <f t="shared" si="14"/>
        <v>zzz - zu ergänzen</v>
      </c>
      <c r="D480" s="143"/>
      <c r="E480" s="143"/>
      <c r="F480" s="144">
        <f t="shared" si="15"/>
        <v>0</v>
      </c>
      <c r="G480" s="145"/>
      <c r="H480" s="146" t="s">
        <v>79</v>
      </c>
      <c r="I480" s="141"/>
    </row>
    <row r="481" spans="1:9" s="14" customFormat="1" ht="27" customHeight="1" thickBot="1" x14ac:dyDescent="0.35">
      <c r="A481" s="141"/>
      <c r="B481" s="141"/>
      <c r="C481" s="142" t="str">
        <f t="shared" si="14"/>
        <v>zzz - zu ergänzen</v>
      </c>
      <c r="D481" s="143"/>
      <c r="E481" s="143"/>
      <c r="F481" s="144">
        <f t="shared" si="15"/>
        <v>0</v>
      </c>
      <c r="G481" s="145"/>
      <c r="H481" s="146" t="s">
        <v>79</v>
      </c>
      <c r="I481" s="141"/>
    </row>
    <row r="482" spans="1:9" s="14" customFormat="1" ht="27" customHeight="1" thickBot="1" x14ac:dyDescent="0.35">
      <c r="A482" s="141"/>
      <c r="B482" s="141"/>
      <c r="C482" s="142" t="str">
        <f t="shared" si="14"/>
        <v>zzz - zu ergänzen</v>
      </c>
      <c r="D482" s="143"/>
      <c r="E482" s="143"/>
      <c r="F482" s="144">
        <f t="shared" si="15"/>
        <v>0</v>
      </c>
      <c r="G482" s="145"/>
      <c r="H482" s="146" t="s">
        <v>79</v>
      </c>
      <c r="I482" s="141"/>
    </row>
    <row r="483" spans="1:9" s="14" customFormat="1" ht="27" customHeight="1" thickBot="1" x14ac:dyDescent="0.35">
      <c r="A483" s="141"/>
      <c r="B483" s="141"/>
      <c r="C483" s="142" t="str">
        <f t="shared" si="14"/>
        <v>zzz - zu ergänzen</v>
      </c>
      <c r="D483" s="143"/>
      <c r="E483" s="143"/>
      <c r="F483" s="144">
        <f t="shared" si="15"/>
        <v>0</v>
      </c>
      <c r="G483" s="145"/>
      <c r="H483" s="146" t="s">
        <v>79</v>
      </c>
      <c r="I483" s="141"/>
    </row>
    <row r="484" spans="1:9" s="14" customFormat="1" ht="27" customHeight="1" thickBot="1" x14ac:dyDescent="0.35">
      <c r="A484" s="141"/>
      <c r="B484" s="141"/>
      <c r="C484" s="142" t="str">
        <f t="shared" si="14"/>
        <v>zzz - zu ergänzen</v>
      </c>
      <c r="D484" s="143"/>
      <c r="E484" s="143"/>
      <c r="F484" s="144">
        <f t="shared" si="15"/>
        <v>0</v>
      </c>
      <c r="G484" s="145"/>
      <c r="H484" s="146" t="s">
        <v>79</v>
      </c>
      <c r="I484" s="141"/>
    </row>
    <row r="485" spans="1:9" s="14" customFormat="1" ht="27" customHeight="1" thickBot="1" x14ac:dyDescent="0.35">
      <c r="A485" s="141"/>
      <c r="B485" s="141"/>
      <c r="C485" s="142" t="str">
        <f t="shared" si="14"/>
        <v>zzz - zu ergänzen</v>
      </c>
      <c r="D485" s="143"/>
      <c r="E485" s="143"/>
      <c r="F485" s="144">
        <f t="shared" si="15"/>
        <v>0</v>
      </c>
      <c r="G485" s="145"/>
      <c r="H485" s="146" t="s">
        <v>79</v>
      </c>
      <c r="I485" s="141"/>
    </row>
    <row r="486" spans="1:9" s="14" customFormat="1" ht="27" customHeight="1" thickBot="1" x14ac:dyDescent="0.35">
      <c r="A486" s="141"/>
      <c r="B486" s="141"/>
      <c r="C486" s="142" t="str">
        <f t="shared" si="14"/>
        <v>zzz - zu ergänzen</v>
      </c>
      <c r="D486" s="143"/>
      <c r="E486" s="143"/>
      <c r="F486" s="144">
        <f t="shared" si="15"/>
        <v>0</v>
      </c>
      <c r="G486" s="145"/>
      <c r="H486" s="146" t="s">
        <v>79</v>
      </c>
      <c r="I486" s="141"/>
    </row>
    <row r="487" spans="1:9" s="14" customFormat="1" ht="27" customHeight="1" thickBot="1" x14ac:dyDescent="0.35">
      <c r="A487" s="141"/>
      <c r="B487" s="141"/>
      <c r="C487" s="142" t="str">
        <f t="shared" si="14"/>
        <v>zzz - zu ergänzen</v>
      </c>
      <c r="D487" s="143"/>
      <c r="E487" s="143"/>
      <c r="F487" s="144">
        <f t="shared" si="15"/>
        <v>0</v>
      </c>
      <c r="G487" s="145"/>
      <c r="H487" s="146" t="s">
        <v>79</v>
      </c>
      <c r="I487" s="141"/>
    </row>
    <row r="488" spans="1:9" s="14" customFormat="1" ht="27" customHeight="1" thickBot="1" x14ac:dyDescent="0.35">
      <c r="A488" s="141"/>
      <c r="B488" s="141"/>
      <c r="C488" s="142" t="str">
        <f t="shared" si="14"/>
        <v>zzz - zu ergänzen</v>
      </c>
      <c r="D488" s="143"/>
      <c r="E488" s="143"/>
      <c r="F488" s="144">
        <f t="shared" si="15"/>
        <v>0</v>
      </c>
      <c r="G488" s="145"/>
      <c r="H488" s="146" t="s">
        <v>79</v>
      </c>
      <c r="I488" s="141"/>
    </row>
    <row r="489" spans="1:9" s="14" customFormat="1" ht="27" customHeight="1" thickBot="1" x14ac:dyDescent="0.35">
      <c r="A489" s="141"/>
      <c r="B489" s="141"/>
      <c r="C489" s="142" t="str">
        <f t="shared" si="14"/>
        <v>zzz - zu ergänzen</v>
      </c>
      <c r="D489" s="143"/>
      <c r="E489" s="143"/>
      <c r="F489" s="144">
        <f t="shared" si="15"/>
        <v>0</v>
      </c>
      <c r="G489" s="145"/>
      <c r="H489" s="146" t="s">
        <v>79</v>
      </c>
      <c r="I489" s="141"/>
    </row>
    <row r="490" spans="1:9" s="14" customFormat="1" ht="27" customHeight="1" thickBot="1" x14ac:dyDescent="0.35">
      <c r="A490" s="141"/>
      <c r="B490" s="141"/>
      <c r="C490" s="142" t="str">
        <f t="shared" si="14"/>
        <v>zzz - zu ergänzen</v>
      </c>
      <c r="D490" s="143"/>
      <c r="E490" s="143"/>
      <c r="F490" s="144">
        <f t="shared" si="15"/>
        <v>0</v>
      </c>
      <c r="G490" s="145"/>
      <c r="H490" s="146" t="s">
        <v>79</v>
      </c>
      <c r="I490" s="141"/>
    </row>
    <row r="491" spans="1:9" s="14" customFormat="1" ht="27" customHeight="1" thickBot="1" x14ac:dyDescent="0.35">
      <c r="A491" s="141"/>
      <c r="B491" s="141"/>
      <c r="C491" s="142" t="str">
        <f t="shared" si="14"/>
        <v>zzz - zu ergänzen</v>
      </c>
      <c r="D491" s="143"/>
      <c r="E491" s="143"/>
      <c r="F491" s="144">
        <f t="shared" si="15"/>
        <v>0</v>
      </c>
      <c r="G491" s="145"/>
      <c r="H491" s="146" t="s">
        <v>79</v>
      </c>
      <c r="I491" s="141"/>
    </row>
    <row r="492" spans="1:9" s="14" customFormat="1" ht="27" customHeight="1" thickBot="1" x14ac:dyDescent="0.35">
      <c r="A492" s="141"/>
      <c r="B492" s="141"/>
      <c r="C492" s="142" t="str">
        <f t="shared" si="14"/>
        <v>zzz - zu ergänzen</v>
      </c>
      <c r="D492" s="143"/>
      <c r="E492" s="143"/>
      <c r="F492" s="144">
        <f t="shared" si="15"/>
        <v>0</v>
      </c>
      <c r="G492" s="145"/>
      <c r="H492" s="146" t="s">
        <v>79</v>
      </c>
      <c r="I492" s="141"/>
    </row>
    <row r="493" spans="1:9" s="14" customFormat="1" ht="27" customHeight="1" thickBot="1" x14ac:dyDescent="0.35">
      <c r="A493" s="141"/>
      <c r="B493" s="141"/>
      <c r="C493" s="142" t="str">
        <f t="shared" si="14"/>
        <v>zzz - zu ergänzen</v>
      </c>
      <c r="D493" s="143"/>
      <c r="E493" s="143"/>
      <c r="F493" s="144">
        <f t="shared" si="15"/>
        <v>0</v>
      </c>
      <c r="G493" s="145"/>
      <c r="H493" s="146" t="s">
        <v>79</v>
      </c>
      <c r="I493" s="141"/>
    </row>
    <row r="494" spans="1:9" s="14" customFormat="1" ht="27" customHeight="1" thickBot="1" x14ac:dyDescent="0.35">
      <c r="A494" s="141"/>
      <c r="B494" s="141"/>
      <c r="C494" s="142" t="str">
        <f t="shared" si="14"/>
        <v>zzz - zu ergänzen</v>
      </c>
      <c r="D494" s="143"/>
      <c r="E494" s="143"/>
      <c r="F494" s="144">
        <f t="shared" si="15"/>
        <v>0</v>
      </c>
      <c r="G494" s="145"/>
      <c r="H494" s="146" t="s">
        <v>79</v>
      </c>
      <c r="I494" s="141"/>
    </row>
    <row r="495" spans="1:9" s="14" customFormat="1" ht="27" customHeight="1" thickBot="1" x14ac:dyDescent="0.35">
      <c r="A495" s="141"/>
      <c r="B495" s="141"/>
      <c r="C495" s="142" t="str">
        <f t="shared" si="14"/>
        <v>zzz - zu ergänzen</v>
      </c>
      <c r="D495" s="143"/>
      <c r="E495" s="143"/>
      <c r="F495" s="144">
        <f t="shared" si="15"/>
        <v>0</v>
      </c>
      <c r="G495" s="145"/>
      <c r="H495" s="146" t="s">
        <v>79</v>
      </c>
      <c r="I495" s="141"/>
    </row>
    <row r="496" spans="1:9" s="14" customFormat="1" ht="27" customHeight="1" thickBot="1" x14ac:dyDescent="0.35">
      <c r="A496" s="141"/>
      <c r="B496" s="141"/>
      <c r="C496" s="142" t="str">
        <f t="shared" si="14"/>
        <v>zzz - zu ergänzen</v>
      </c>
      <c r="D496" s="143"/>
      <c r="E496" s="143"/>
      <c r="F496" s="144">
        <f t="shared" si="15"/>
        <v>0</v>
      </c>
      <c r="G496" s="145"/>
      <c r="H496" s="146" t="s">
        <v>79</v>
      </c>
      <c r="I496" s="141"/>
    </row>
    <row r="497" spans="1:9" s="14" customFormat="1" ht="27" customHeight="1" thickBot="1" x14ac:dyDescent="0.35">
      <c r="A497" s="141"/>
      <c r="B497" s="141"/>
      <c r="C497" s="142" t="str">
        <f t="shared" si="14"/>
        <v>zzz - zu ergänzen</v>
      </c>
      <c r="D497" s="143"/>
      <c r="E497" s="143"/>
      <c r="F497" s="144">
        <f t="shared" si="15"/>
        <v>0</v>
      </c>
      <c r="G497" s="145"/>
      <c r="H497" s="146" t="s">
        <v>79</v>
      </c>
      <c r="I497" s="141"/>
    </row>
    <row r="498" spans="1:9" s="14" customFormat="1" ht="27" customHeight="1" thickBot="1" x14ac:dyDescent="0.35">
      <c r="A498" s="141"/>
      <c r="B498" s="141"/>
      <c r="C498" s="142" t="str">
        <f t="shared" si="14"/>
        <v>zzz - zu ergänzen</v>
      </c>
      <c r="D498" s="143"/>
      <c r="E498" s="143"/>
      <c r="F498" s="144">
        <f t="shared" si="15"/>
        <v>0</v>
      </c>
      <c r="G498" s="145"/>
      <c r="H498" s="146" t="s">
        <v>79</v>
      </c>
      <c r="I498" s="141"/>
    </row>
    <row r="499" spans="1:9" s="14" customFormat="1" ht="27" customHeight="1" thickBot="1" x14ac:dyDescent="0.35">
      <c r="A499" s="141"/>
      <c r="B499" s="141"/>
      <c r="C499" s="142" t="str">
        <f t="shared" si="14"/>
        <v>zzz - zu ergänzen</v>
      </c>
      <c r="D499" s="143"/>
      <c r="E499" s="143"/>
      <c r="F499" s="144">
        <f t="shared" si="15"/>
        <v>0</v>
      </c>
      <c r="G499" s="145"/>
      <c r="H499" s="146" t="s">
        <v>79</v>
      </c>
      <c r="I499" s="141"/>
    </row>
    <row r="500" spans="1:9" s="14" customFormat="1" ht="27" customHeight="1" x14ac:dyDescent="0.3">
      <c r="A500" s="154"/>
      <c r="B500" s="154"/>
      <c r="C500" s="155" t="str">
        <f t="shared" si="14"/>
        <v>zzz - zu ergänzen</v>
      </c>
      <c r="D500" s="156"/>
      <c r="E500" s="156"/>
      <c r="F500" s="157">
        <f t="shared" si="15"/>
        <v>0</v>
      </c>
      <c r="G500" s="158"/>
      <c r="H500" s="159" t="s">
        <v>79</v>
      </c>
      <c r="I500" s="154"/>
    </row>
    <row r="501" spans="1:9" x14ac:dyDescent="0.25">
      <c r="D501" s="1"/>
      <c r="E501" s="1"/>
      <c r="G501" s="1"/>
    </row>
    <row r="502" spans="1:9" x14ac:dyDescent="0.25">
      <c r="A502" s="129" t="s">
        <v>440</v>
      </c>
      <c r="B502" s="129" t="s">
        <v>440</v>
      </c>
      <c r="C502" s="129" t="s">
        <v>440</v>
      </c>
      <c r="D502" s="129" t="s">
        <v>440</v>
      </c>
      <c r="E502" s="129" t="s">
        <v>440</v>
      </c>
      <c r="F502" s="129" t="s">
        <v>440</v>
      </c>
      <c r="G502" s="129" t="s">
        <v>440</v>
      </c>
      <c r="H502" s="129" t="s">
        <v>440</v>
      </c>
      <c r="I502" s="129" t="s">
        <v>440</v>
      </c>
    </row>
    <row r="504" spans="1:9" ht="73.95" customHeight="1" x14ac:dyDescent="0.25">
      <c r="A504" s="253" t="s">
        <v>536</v>
      </c>
      <c r="B504" s="253"/>
      <c r="C504" s="253"/>
      <c r="D504" s="253"/>
      <c r="E504" s="253"/>
      <c r="F504" s="253"/>
      <c r="G504" s="253"/>
      <c r="H504" s="253"/>
      <c r="I504" s="253"/>
    </row>
  </sheetData>
  <sheetProtection algorithmName="SHA-512" hashValue="Vob7daiYcHnkJw2KQcfaxj5bbH6JrYc5bfZkNEoV/03ikLGJmXmRMY/qdxWd82iIOm7kTurA8Z16BtGC1h6+1A==" saltValue="hPUF6KzUmlQI/M1uu723jw==" spinCount="100000" sheet="1" objects="1" scenarios="1" selectLockedCells="1" selectUnlockedCells="1"/>
  <autoFilter ref="A3:I500" xr:uid="{D8A8465A-EADD-FF4C-A2A5-97F5C94BD985}">
    <sortState xmlns:xlrd2="http://schemas.microsoft.com/office/spreadsheetml/2017/richdata2" ref="A4:I500">
      <sortCondition ref="C3:C500"/>
    </sortState>
  </autoFilter>
  <mergeCells count="2">
    <mergeCell ref="A1:I1"/>
    <mergeCell ref="A504:I50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33673104368444FAEBF063067E16A63" ma:contentTypeVersion="6" ma:contentTypeDescription="Ein neues Dokument erstellen." ma:contentTypeScope="" ma:versionID="69584364e5ba2f7886408e8ee6d21218">
  <xsd:schema xmlns:xsd="http://www.w3.org/2001/XMLSchema" xmlns:xs="http://www.w3.org/2001/XMLSchema" xmlns:p="http://schemas.microsoft.com/office/2006/metadata/properties" xmlns:ns2="8485f4de-98a0-41c5-aa59-795c1389c68c" targetNamespace="http://schemas.microsoft.com/office/2006/metadata/properties" ma:root="true" ma:fieldsID="a741766bff8cae1846c99ec78607a010" ns2:_="">
    <xsd:import namespace="8485f4de-98a0-41c5-aa59-795c1389c68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85f4de-98a0-41c5-aa59-795c1389c6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1359E25-EED6-4A79-B946-32FE6950EA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85f4de-98a0-41c5-aa59-795c1389c6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13636E-B3EC-4B16-A506-16A31A37D888}">
  <ds:schemaRefs>
    <ds:schemaRef ds:uri="http://schemas.microsoft.com/sharepoint/v3/contenttype/forms"/>
  </ds:schemaRefs>
</ds:datastoreItem>
</file>

<file path=customXml/itemProps3.xml><?xml version="1.0" encoding="utf-8"?>
<ds:datastoreItem xmlns:ds="http://schemas.openxmlformats.org/officeDocument/2006/customXml" ds:itemID="{65566D75-A549-4A0A-A2BC-F954CA886828}">
  <ds:schemaRefs>
    <ds:schemaRef ds:uri="http://schemas.openxmlformats.org/package/2006/metadata/core-properties"/>
    <ds:schemaRef ds:uri="http://purl.org/dc/term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8485f4de-98a0-41c5-aa59-795c1389c68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15</vt:i4>
      </vt:variant>
    </vt:vector>
  </HeadingPairs>
  <TitlesOfParts>
    <vt:vector size="31" baseType="lpstr">
      <vt:lpstr>ESTEM Hintergrund</vt:lpstr>
      <vt:lpstr>ESTEM Anleitung</vt:lpstr>
      <vt:lpstr>1. Beschreibung Projekt</vt:lpstr>
      <vt:lpstr>2. Dateneingabe</vt:lpstr>
      <vt:lpstr>3. Ergebnisse DRUCK</vt:lpstr>
      <vt:lpstr>4. Dateneingabe DRUCK</vt:lpstr>
      <vt:lpstr>Anleitung Emissionsfaktoren</vt:lpstr>
      <vt:lpstr>Emissionen_Werkstoff</vt:lpstr>
      <vt:lpstr>Emissionen_Betriebsstoff</vt:lpstr>
      <vt:lpstr>Emissionen_Energieträger</vt:lpstr>
      <vt:lpstr>Emissionen_Energiebezug</vt:lpstr>
      <vt:lpstr>Emissionen_Treibhausgas</vt:lpstr>
      <vt:lpstr>Emi_Entsorgung_Produkt</vt:lpstr>
      <vt:lpstr>Emi_Ent_Betriebliche_Abfälle</vt:lpstr>
      <vt:lpstr>Emissionen_Investitionsgüter</vt:lpstr>
      <vt:lpstr>Emissionen_Gütertransport</vt:lpstr>
      <vt:lpstr>'1. Beschreibung Projekt'!Druckbereich</vt:lpstr>
      <vt:lpstr>'2. Dateneingabe'!Druckbereich</vt:lpstr>
      <vt:lpstr>'3. Ergebnisse DRUCK'!Druckbereich</vt:lpstr>
      <vt:lpstr>'4. Dateneingabe DRUCK'!Druckbereich</vt:lpstr>
      <vt:lpstr>'ESTEM Anleitung'!Druckbereich</vt:lpstr>
      <vt:lpstr>Emi_Ent_Betriebliche_Abfälle</vt:lpstr>
      <vt:lpstr>Emi_Entsorgung_Produkt</vt:lpstr>
      <vt:lpstr>Emissionen_Betriebsstoff</vt:lpstr>
      <vt:lpstr>Emissionen_Energiebezug</vt:lpstr>
      <vt:lpstr>Emissionen_Energieträger</vt:lpstr>
      <vt:lpstr>Emissionen_Investitionsgüter</vt:lpstr>
      <vt:lpstr>Emissionen_Transport</vt:lpstr>
      <vt:lpstr>Emissionen_Treibhausgas</vt:lpstr>
      <vt:lpstr>Emissionen_Werkstoff</vt:lpstr>
      <vt:lpstr>End_Werkstoff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Schmidt, Mario</dc:creator>
  <cp:keywords/>
  <dc:description/>
  <cp:lastModifiedBy>Weber  ZRE</cp:lastModifiedBy>
  <cp:revision/>
  <cp:lastPrinted>2022-06-24T05:58:31Z</cp:lastPrinted>
  <dcterms:created xsi:type="dcterms:W3CDTF">2021-09-25T10:35:11Z</dcterms:created>
  <dcterms:modified xsi:type="dcterms:W3CDTF">2022-11-08T12:52:29Z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{BAFFCB6E-55A7-4F0A-8A1A-1F3750D32C6A}</vt:lpwstr>
  </property>
  <property fmtid="{D5CDD505-2E9C-101B-9397-08002B2CF9AE}" pid="3" name="ContentTypeId">
    <vt:lpwstr>0x010100033673104368444FAEBF063067E16A63</vt:lpwstr>
  </property>
</Properties>
</file>